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respaldo docs\DNN GENERAL\PRESUPUESTOS\CONTRALORIA GENERAL DE LA REPUBLICA\2018\EJECUCIONES PRESUPUESTARIAS\Ejecución Presupuestaria II Trimestre\"/>
    </mc:Choice>
  </mc:AlternateContent>
  <bookViews>
    <workbookView xWindow="0" yWindow="0" windowWidth="21600" windowHeight="9675" tabRatio="826"/>
  </bookViews>
  <sheets>
    <sheet name="Informe de Ingresos IV Trimeste" sheetId="44" r:id="rId1"/>
  </sheets>
  <definedNames>
    <definedName name="_xlnm.Print_Area" localSheetId="0">'Informe de Ingresos IV Trimeste'!$A$1:$I$39</definedName>
  </definedNames>
  <calcPr calcId="152511"/>
</workbook>
</file>

<file path=xl/calcChain.xml><?xml version="1.0" encoding="utf-8"?>
<calcChain xmlns="http://schemas.openxmlformats.org/spreadsheetml/2006/main">
  <c r="F17" i="44" l="1"/>
  <c r="G17" i="44" l="1"/>
  <c r="H30" i="44"/>
  <c r="C55" i="44" s="1"/>
  <c r="H26" i="44" l="1"/>
  <c r="C51" i="44" s="1"/>
  <c r="H37" i="44" l="1"/>
  <c r="E37" i="44" l="1"/>
  <c r="E15" i="44" l="1"/>
  <c r="E17" i="44"/>
  <c r="G14" i="44" l="1"/>
  <c r="G13" i="44" s="1"/>
  <c r="H29" i="44" l="1"/>
  <c r="C54" i="44" s="1"/>
  <c r="F14" i="44"/>
  <c r="H28" i="44" l="1"/>
  <c r="C53" i="44" s="1"/>
  <c r="H27" i="44"/>
  <c r="C52" i="44" s="1"/>
  <c r="H25" i="44"/>
  <c r="C50" i="44" s="1"/>
  <c r="H24" i="44"/>
  <c r="C49" i="44" s="1"/>
  <c r="H23" i="44"/>
  <c r="C48" i="44" s="1"/>
  <c r="H22" i="44"/>
  <c r="C47" i="44" s="1"/>
  <c r="H21" i="44"/>
  <c r="C46" i="44" s="1"/>
  <c r="H20" i="44"/>
  <c r="C45" i="44" s="1"/>
  <c r="H19" i="44"/>
  <c r="C44" i="44" s="1"/>
  <c r="H18" i="44"/>
  <c r="C43" i="44" s="1"/>
  <c r="C56" i="44" l="1"/>
  <c r="H31" i="44"/>
  <c r="E31" i="44"/>
  <c r="I31" i="44" l="1"/>
  <c r="H33" i="44" l="1"/>
  <c r="G32" i="44"/>
  <c r="F32" i="44"/>
  <c r="E33" i="44"/>
  <c r="E32" i="44" s="1"/>
  <c r="H32" i="44" l="1"/>
  <c r="I32" i="44" s="1"/>
  <c r="I33" i="44"/>
  <c r="E36" i="44" l="1"/>
  <c r="G36" i="44"/>
  <c r="G11" i="44" s="1"/>
  <c r="F36" i="44"/>
  <c r="D36" i="44"/>
  <c r="C36" i="44"/>
  <c r="H17" i="44"/>
  <c r="H15" i="44"/>
  <c r="F13" i="44"/>
  <c r="D14" i="44"/>
  <c r="D13" i="44" s="1"/>
  <c r="D11" i="44" s="1"/>
  <c r="C14" i="44"/>
  <c r="C13" i="44" s="1"/>
  <c r="C39" i="44" l="1"/>
  <c r="I17" i="44"/>
  <c r="E14" i="44"/>
  <c r="E13" i="44" s="1"/>
  <c r="D39" i="44"/>
  <c r="G39" i="44"/>
  <c r="F11" i="44"/>
  <c r="F39" i="44"/>
  <c r="C11" i="44"/>
  <c r="E11" i="44" s="1"/>
  <c r="I37" i="44"/>
  <c r="I36" i="44" s="1"/>
  <c r="H36" i="44"/>
  <c r="I15" i="44"/>
  <c r="H14" i="44"/>
  <c r="H46" i="44" s="1"/>
  <c r="H48" i="44" s="1"/>
  <c r="E39" i="44" l="1"/>
  <c r="H39" i="44"/>
  <c r="H11" i="44"/>
  <c r="I11" i="44" s="1"/>
  <c r="I14" i="44"/>
  <c r="I13" i="44" s="1"/>
  <c r="H13" i="44"/>
  <c r="I39" i="44" l="1"/>
</calcChain>
</file>

<file path=xl/sharedStrings.xml><?xml version="1.0" encoding="utf-8"?>
<sst xmlns="http://schemas.openxmlformats.org/spreadsheetml/2006/main" count="67" uniqueCount="53">
  <si>
    <t>1</t>
  </si>
  <si>
    <t>2</t>
  </si>
  <si>
    <t>TOTAL</t>
  </si>
  <si>
    <t xml:space="preserve"> </t>
  </si>
  <si>
    <t>DISPONIBLE</t>
  </si>
  <si>
    <t>DIRECCIÓN NACIONAL DE NOTARIADO</t>
  </si>
  <si>
    <t>RESUMEN GENERAL TRIMESTRAL</t>
  </si>
  <si>
    <t>DESCRIPCION</t>
  </si>
  <si>
    <t>PRESUPUESTO ORDINARIO</t>
  </si>
  <si>
    <t>MODIFICACIONES</t>
  </si>
  <si>
    <t>PRESUPUESTO DEFINITIVO</t>
  </si>
  <si>
    <t>INGRESOS ANTERIORES</t>
  </si>
  <si>
    <t>INGRESOS DEL TRIMESTRE</t>
  </si>
  <si>
    <t>TOTAL INGRESOS</t>
  </si>
  <si>
    <t>INGRESOS CORRIENTES</t>
  </si>
  <si>
    <t>INGRESOS TRIBUTARIOS</t>
  </si>
  <si>
    <t>1.1.9</t>
  </si>
  <si>
    <t>1.1.9.1.01.01</t>
  </si>
  <si>
    <t>Timbre Colegio de Abogados</t>
  </si>
  <si>
    <t>FINANCIAMIENTO</t>
  </si>
  <si>
    <t>3.3.1</t>
  </si>
  <si>
    <t>Superávit Libre Acumulado</t>
  </si>
  <si>
    <t>saldo presupuestario</t>
  </si>
  <si>
    <t>saldo contable</t>
  </si>
  <si>
    <t>diferencia</t>
  </si>
  <si>
    <t>1.3.2.3.01</t>
  </si>
  <si>
    <t>Intereses sobre Titulos Valores</t>
  </si>
  <si>
    <t>1.3.2.3.01.06</t>
  </si>
  <si>
    <t>Intereses sobre Titulos Valores de Instituciones Publicas Financieras</t>
  </si>
  <si>
    <t>Certificaciones</t>
  </si>
  <si>
    <t>Cotejo</t>
  </si>
  <si>
    <t>Custodia de Tomos</t>
  </si>
  <si>
    <t>Razon de apertura de Protocolo</t>
  </si>
  <si>
    <t>Reposicion de Folios</t>
  </si>
  <si>
    <t>Tramites para inscripcion como notario</t>
  </si>
  <si>
    <t>Tramites de habilitacion</t>
  </si>
  <si>
    <t>Emision de Papel Notarial</t>
  </si>
  <si>
    <t>Rehabilitación</t>
  </si>
  <si>
    <t>OTROS INGRESOS TRIBUTARIOS</t>
  </si>
  <si>
    <t>Reposicion de Credencial de Notario</t>
  </si>
  <si>
    <t>Exhibición de Tomos de Protocolo</t>
  </si>
  <si>
    <t>Autenticaciones</t>
  </si>
  <si>
    <t>1.3.9.9</t>
  </si>
  <si>
    <t>Monto</t>
  </si>
  <si>
    <t>Consulta en la base de datos DNN</t>
  </si>
  <si>
    <t>Consulta a la base de datos</t>
  </si>
  <si>
    <t>Periodo 2018</t>
  </si>
  <si>
    <t>1.3.1.2.09.09</t>
  </si>
  <si>
    <t>INGRESOS NO TRIBUTARIOS</t>
  </si>
  <si>
    <t>Venta de otros servicios</t>
  </si>
  <si>
    <t>Ingresos varios no especificados</t>
  </si>
  <si>
    <t>Ingresos por Servicios</t>
  </si>
  <si>
    <t>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</si>
</sst>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-* #,##0.00\ _€_-;\-* #,##0.00\ _€_-;_-* &quot;-&quot;??\ _€_-;_-@_-"/>
    <numFmt numFmtId="166" formatCode="_-&quot;¢&quot;* #,##0.00_-;\-&quot;¢&quot;* #,##0.00_-;_-&quot;¢&quot;* &quot;-&quot;??_-;_-@_-"/>
    <numFmt numFmtId="167" formatCode="&quot;₡&quot;#,##0.00_);\(&quot;₡&quot;#,##0.00\)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i/>
      <u/>
      <sz val="14"/>
      <color indexed="12"/>
      <name val="Bookman Old Style"/>
      <family val="1"/>
    </font>
    <font>
      <i/>
      <sz val="14"/>
      <color indexed="12"/>
      <name val="Bookman Old Style"/>
      <family val="1"/>
    </font>
    <font>
      <sz val="10"/>
      <name val="Bookman Old Style"/>
      <family val="1"/>
    </font>
    <font>
      <b/>
      <i/>
      <sz val="14"/>
      <color indexed="12"/>
      <name val="Bookman Old Style"/>
      <family val="1"/>
    </font>
    <font>
      <b/>
      <u/>
      <sz val="12"/>
      <color indexed="12"/>
      <name val="Bookman Old Style"/>
      <family val="1"/>
    </font>
    <font>
      <sz val="12"/>
      <color indexed="12"/>
      <name val="Bookman Old Style"/>
      <family val="1"/>
    </font>
    <font>
      <b/>
      <i/>
      <sz val="10"/>
      <color indexed="12"/>
      <name val="Bookman Old Style"/>
      <family val="1"/>
    </font>
    <font>
      <sz val="10"/>
      <color indexed="12"/>
      <name val="Bookman Old Style"/>
      <family val="1"/>
    </font>
    <font>
      <b/>
      <i/>
      <sz val="11"/>
      <color indexed="12"/>
      <name val="Bookman Old Style"/>
      <family val="1"/>
    </font>
    <font>
      <b/>
      <sz val="10"/>
      <color indexed="10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  <font>
      <sz val="11"/>
      <color theme="1"/>
      <name val="Calibri"/>
      <family val="2"/>
      <scheme val="minor"/>
    </font>
    <font>
      <b/>
      <i/>
      <sz val="11"/>
      <color rgb="FF0000CC"/>
      <name val="Bookman Old Style"/>
      <family val="1"/>
    </font>
    <font>
      <b/>
      <sz val="11"/>
      <color rgb="FF0000CC"/>
      <name val="Bookman Old Style"/>
      <family val="1"/>
    </font>
    <font>
      <b/>
      <sz val="10"/>
      <color theme="3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rgb="FFFF0000"/>
      <name val="Bookman Old Style"/>
      <family val="1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7" borderId="0" applyNumberFormat="0" applyBorder="0" applyAlignment="0" applyProtection="0"/>
    <xf numFmtId="0" fontId="22" fillId="19" borderId="41" applyNumberFormat="0" applyAlignment="0" applyProtection="0"/>
    <xf numFmtId="0" fontId="23" fillId="20" borderId="42" applyNumberFormat="0" applyAlignment="0" applyProtection="0"/>
    <xf numFmtId="0" fontId="24" fillId="0" borderId="43" applyNumberFormat="0" applyFill="0" applyAlignment="0" applyProtection="0"/>
    <xf numFmtId="0" fontId="25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6" fillId="10" borderId="41" applyNumberFormat="0" applyAlignment="0" applyProtection="0"/>
    <xf numFmtId="0" fontId="27" fillId="6" borderId="0" applyNumberFormat="0" applyBorder="0" applyAlignment="0" applyProtection="0"/>
    <xf numFmtId="0" fontId="28" fillId="25" borderId="0" applyNumberFormat="0" applyBorder="0" applyAlignment="0" applyProtection="0"/>
    <xf numFmtId="0" fontId="19" fillId="26" borderId="44" applyNumberFormat="0" applyFont="0" applyAlignment="0" applyProtection="0"/>
    <xf numFmtId="0" fontId="29" fillId="19" borderId="4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6" applyNumberFormat="0" applyFill="0" applyAlignment="0" applyProtection="0"/>
    <xf numFmtId="0" fontId="34" fillId="0" borderId="47" applyNumberFormat="0" applyFill="0" applyAlignment="0" applyProtection="0"/>
    <xf numFmtId="0" fontId="25" fillId="0" borderId="48" applyNumberFormat="0" applyFill="0" applyAlignment="0" applyProtection="0"/>
    <xf numFmtId="0" fontId="35" fillId="0" borderId="49" applyNumberFormat="0" applyFill="0" applyAlignment="0" applyProtection="0"/>
  </cellStyleXfs>
  <cellXfs count="98">
    <xf numFmtId="0" fontId="0" fillId="0" borderId="0" xfId="0"/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5" fillId="0" borderId="0" xfId="0" applyFont="1"/>
    <xf numFmtId="0" fontId="7" fillId="3" borderId="0" xfId="0" applyFont="1" applyFill="1" applyAlignment="1">
      <alignment horizontal="centerContinuous"/>
    </xf>
    <xf numFmtId="0" fontId="8" fillId="3" borderId="0" xfId="0" applyFont="1" applyFill="1" applyAlignment="1">
      <alignment horizontal="centerContinuous"/>
    </xf>
    <xf numFmtId="0" fontId="5" fillId="3" borderId="0" xfId="0" applyFont="1" applyFill="1" applyBorder="1"/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49" fontId="11" fillId="2" borderId="17" xfId="0" applyNumberFormat="1" applyFont="1" applyFill="1" applyBorder="1" applyAlignment="1">
      <alignment horizontal="center"/>
    </xf>
    <xf numFmtId="0" fontId="11" fillId="2" borderId="18" xfId="0" applyFont="1" applyFill="1" applyBorder="1" applyAlignment="1">
      <alignment horizontal="left"/>
    </xf>
    <xf numFmtId="166" fontId="11" fillId="2" borderId="18" xfId="3" applyNumberFormat="1" applyFont="1" applyFill="1" applyBorder="1"/>
    <xf numFmtId="166" fontId="11" fillId="2" borderId="19" xfId="3" applyNumberFormat="1" applyFont="1" applyFill="1" applyBorder="1"/>
    <xf numFmtId="49" fontId="12" fillId="2" borderId="20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/>
    </xf>
    <xf numFmtId="4" fontId="12" fillId="2" borderId="6" xfId="3" applyNumberFormat="1" applyFont="1" applyFill="1" applyBorder="1"/>
    <xf numFmtId="4" fontId="12" fillId="2" borderId="16" xfId="3" applyNumberFormat="1" applyFont="1" applyFill="1" applyBorder="1"/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4" fontId="16" fillId="2" borderId="24" xfId="0" applyNumberFormat="1" applyFont="1" applyFill="1" applyBorder="1"/>
    <xf numFmtId="4" fontId="16" fillId="2" borderId="19" xfId="0" applyNumberFormat="1" applyFont="1" applyFill="1" applyBorder="1"/>
    <xf numFmtId="0" fontId="13" fillId="2" borderId="25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4" fontId="13" fillId="2" borderId="7" xfId="0" applyNumberFormat="1" applyFont="1" applyFill="1" applyBorder="1"/>
    <xf numFmtId="4" fontId="13" fillId="2" borderId="26" xfId="0" applyNumberFormat="1" applyFont="1" applyFill="1" applyBorder="1"/>
    <xf numFmtId="0" fontId="5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" fontId="5" fillId="3" borderId="7" xfId="0" applyNumberFormat="1" applyFont="1" applyFill="1" applyBorder="1"/>
    <xf numFmtId="4" fontId="5" fillId="2" borderId="26" xfId="0" applyNumberFormat="1" applyFont="1" applyFill="1" applyBorder="1"/>
    <xf numFmtId="0" fontId="5" fillId="4" borderId="27" xfId="0" applyFont="1" applyFill="1" applyBorder="1" applyAlignment="1">
      <alignment horizontal="left" vertical="top" wrapText="1"/>
    </xf>
    <xf numFmtId="0" fontId="5" fillId="4" borderId="28" xfId="0" applyFont="1" applyFill="1" applyBorder="1" applyAlignment="1">
      <alignment horizontal="left" vertical="top" wrapText="1"/>
    </xf>
    <xf numFmtId="4" fontId="5" fillId="2" borderId="28" xfId="0" applyNumberFormat="1" applyFont="1" applyFill="1" applyBorder="1"/>
    <xf numFmtId="4" fontId="5" fillId="2" borderId="29" xfId="0" applyNumberFormat="1" applyFont="1" applyFill="1" applyBorder="1"/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164" fontId="5" fillId="0" borderId="0" xfId="0" applyNumberFormat="1" applyFont="1"/>
    <xf numFmtId="4" fontId="5" fillId="3" borderId="0" xfId="0" applyNumberFormat="1" applyFont="1" applyFill="1"/>
    <xf numFmtId="164" fontId="5" fillId="0" borderId="0" xfId="1" applyFont="1"/>
    <xf numFmtId="164" fontId="13" fillId="0" borderId="0" xfId="1" applyFont="1"/>
    <xf numFmtId="17" fontId="5" fillId="0" borderId="0" xfId="0" applyNumberFormat="1" applyFont="1" applyAlignment="1">
      <alignment horizontal="left"/>
    </xf>
    <xf numFmtId="164" fontId="18" fillId="0" borderId="0" xfId="1" applyFont="1"/>
    <xf numFmtId="10" fontId="5" fillId="0" borderId="0" xfId="5" applyNumberFormat="1" applyFont="1"/>
    <xf numFmtId="164" fontId="36" fillId="0" borderId="0" xfId="1" applyFont="1"/>
    <xf numFmtId="4" fontId="5" fillId="3" borderId="1" xfId="0" applyNumberFormat="1" applyFont="1" applyFill="1" applyBorder="1"/>
    <xf numFmtId="0" fontId="13" fillId="2" borderId="27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4" fontId="13" fillId="3" borderId="1" xfId="0" applyNumberFormat="1" applyFont="1" applyFill="1" applyBorder="1"/>
    <xf numFmtId="4" fontId="13" fillId="2" borderId="1" xfId="0" applyNumberFormat="1" applyFont="1" applyFill="1" applyBorder="1"/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6" fillId="0" borderId="17" xfId="0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left"/>
    </xf>
    <xf numFmtId="4" fontId="17" fillId="0" borderId="18" xfId="0" applyNumberFormat="1" applyFont="1" applyFill="1" applyBorder="1"/>
    <xf numFmtId="4" fontId="17" fillId="0" borderId="19" xfId="0" applyNumberFormat="1" applyFont="1" applyFill="1" applyBorder="1"/>
    <xf numFmtId="0" fontId="5" fillId="0" borderId="0" xfId="0" applyFont="1" applyFill="1"/>
    <xf numFmtId="0" fontId="5" fillId="0" borderId="25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7" xfId="0" applyNumberFormat="1" applyFont="1" applyFill="1" applyBorder="1"/>
    <xf numFmtId="4" fontId="5" fillId="0" borderId="26" xfId="0" applyNumberFormat="1" applyFont="1" applyFill="1" applyBorder="1"/>
    <xf numFmtId="0" fontId="5" fillId="0" borderId="3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5" fillId="0" borderId="6" xfId="0" applyNumberFormat="1" applyFont="1" applyFill="1" applyBorder="1"/>
    <xf numFmtId="4" fontId="5" fillId="0" borderId="16" xfId="0" applyNumberFormat="1" applyFont="1" applyFill="1" applyBorder="1"/>
    <xf numFmtId="0" fontId="11" fillId="0" borderId="31" xfId="0" applyFont="1" applyFill="1" applyBorder="1" applyAlignment="1">
      <alignment horizontal="center"/>
    </xf>
    <xf numFmtId="0" fontId="14" fillId="0" borderId="32" xfId="0" applyFont="1" applyFill="1" applyBorder="1"/>
    <xf numFmtId="166" fontId="11" fillId="0" borderId="33" xfId="3" applyNumberFormat="1" applyFont="1" applyFill="1" applyBorder="1"/>
    <xf numFmtId="166" fontId="11" fillId="0" borderId="34" xfId="3" applyNumberFormat="1" applyFont="1" applyFill="1" applyBorder="1"/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164" fontId="5" fillId="0" borderId="1" xfId="1" applyFont="1" applyBorder="1"/>
    <xf numFmtId="0" fontId="13" fillId="0" borderId="0" xfId="0" applyFont="1" applyAlignment="1">
      <alignment horizontal="center"/>
    </xf>
    <xf numFmtId="0" fontId="13" fillId="0" borderId="1" xfId="0" applyFont="1" applyBorder="1"/>
    <xf numFmtId="164" fontId="13" fillId="0" borderId="1" xfId="0" applyNumberFormat="1" applyFont="1" applyBorder="1"/>
    <xf numFmtId="43" fontId="5" fillId="0" borderId="0" xfId="0" applyNumberFormat="1" applyFont="1"/>
    <xf numFmtId="167" fontId="37" fillId="0" borderId="0" xfId="1" applyNumberFormat="1" applyFont="1" applyBorder="1"/>
    <xf numFmtId="164" fontId="5" fillId="27" borderId="1" xfId="1" applyFont="1" applyFill="1" applyBorder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48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uena 2" xfId="25"/>
    <cellStyle name="Cálculo 2" xfId="26"/>
    <cellStyle name="Celda de comprobación 2" xfId="27"/>
    <cellStyle name="Celda vinculad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Incorrecto 2" xfId="37"/>
    <cellStyle name="Millares" xfId="1" builtinId="3"/>
    <cellStyle name="Millares 2" xfId="2"/>
    <cellStyle name="Moneda [0] 2" xfId="3"/>
    <cellStyle name="Neutral 2" xfId="38"/>
    <cellStyle name="Normal" xfId="0" builtinId="0"/>
    <cellStyle name="Normal 2" xfId="4"/>
    <cellStyle name="Notas 2" xfId="39"/>
    <cellStyle name="Porcentaje" xfId="5" builtinId="5"/>
    <cellStyle name="Porcentual 2" xfId="6"/>
    <cellStyle name="Salida 2" xfId="40"/>
    <cellStyle name="Texto de advertencia 2" xfId="41"/>
    <cellStyle name="Texto explicativo 2" xfId="42"/>
    <cellStyle name="Título 1 2" xfId="44"/>
    <cellStyle name="Título 2 2" xfId="45"/>
    <cellStyle name="Título 3 2" xfId="46"/>
    <cellStyle name="Título 4" xfId="43"/>
    <cellStyle name="Total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workbookViewId="0">
      <pane ySplit="9" topLeftCell="A13" activePane="bottomLeft" state="frozen"/>
      <selection pane="bottomLeft" activeCell="E13" sqref="E13"/>
    </sheetView>
  </sheetViews>
  <sheetFormatPr baseColWidth="10" defaultColWidth="11.42578125" defaultRowHeight="15" x14ac:dyDescent="0.3"/>
  <cols>
    <col min="1" max="1" width="13" style="3" bestFit="1" customWidth="1"/>
    <col min="2" max="2" width="37.42578125" style="3" bestFit="1" customWidth="1"/>
    <col min="3" max="3" width="28.85546875" style="3" customWidth="1"/>
    <col min="4" max="4" width="19.140625" style="3" customWidth="1"/>
    <col min="5" max="5" width="29.140625" style="3" customWidth="1"/>
    <col min="6" max="6" width="25.85546875" style="3" customWidth="1"/>
    <col min="7" max="7" width="29.28515625" style="3" bestFit="1" customWidth="1"/>
    <col min="8" max="9" width="24.7109375" style="3" bestFit="1" customWidth="1"/>
    <col min="10" max="16384" width="11.42578125" style="3"/>
  </cols>
  <sheetData>
    <row r="1" spans="1:18" ht="18.75" x14ac:dyDescent="0.3">
      <c r="A1" s="1"/>
      <c r="B1" s="1"/>
      <c r="C1" s="1"/>
      <c r="D1" s="2"/>
      <c r="E1" s="2"/>
      <c r="F1" s="2"/>
      <c r="G1" s="2"/>
      <c r="H1" s="2"/>
      <c r="I1" s="2"/>
    </row>
    <row r="2" spans="1:18" ht="18.75" x14ac:dyDescent="0.3">
      <c r="A2" s="87" t="s">
        <v>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8.75" x14ac:dyDescent="0.3">
      <c r="A3" s="87" t="s">
        <v>6</v>
      </c>
      <c r="B3" s="87"/>
      <c r="C3" s="87"/>
      <c r="D3" s="87"/>
      <c r="E3" s="87"/>
      <c r="F3" s="87"/>
      <c r="G3" s="87"/>
      <c r="H3" s="87"/>
      <c r="I3" s="87"/>
    </row>
    <row r="4" spans="1:18" ht="18.75" x14ac:dyDescent="0.3">
      <c r="A4" s="88" t="s">
        <v>52</v>
      </c>
      <c r="B4" s="88"/>
      <c r="C4" s="88"/>
      <c r="D4" s="88"/>
      <c r="E4" s="88"/>
      <c r="F4" s="88"/>
      <c r="G4" s="88"/>
      <c r="H4" s="88"/>
      <c r="I4" s="88"/>
    </row>
    <row r="5" spans="1:18" ht="18.75" x14ac:dyDescent="0.3">
      <c r="A5" s="88" t="s">
        <v>46</v>
      </c>
      <c r="B5" s="88"/>
      <c r="C5" s="88"/>
      <c r="D5" s="88"/>
      <c r="E5" s="88"/>
      <c r="F5" s="88"/>
      <c r="G5" s="88"/>
      <c r="H5" s="88"/>
      <c r="I5" s="88"/>
    </row>
    <row r="6" spans="1:18" ht="17.25" thickBot="1" x14ac:dyDescent="0.35">
      <c r="A6" s="4"/>
      <c r="B6" s="5"/>
      <c r="C6" s="5"/>
      <c r="D6" s="5"/>
      <c r="E6" s="5"/>
      <c r="F6" s="5"/>
      <c r="G6" s="5"/>
      <c r="H6" s="43"/>
      <c r="I6" s="6"/>
    </row>
    <row r="7" spans="1:18" x14ac:dyDescent="0.3">
      <c r="A7" s="7"/>
      <c r="B7" s="8" t="s">
        <v>7</v>
      </c>
      <c r="C7" s="95" t="s">
        <v>8</v>
      </c>
      <c r="D7" s="95" t="s">
        <v>9</v>
      </c>
      <c r="E7" s="95" t="s">
        <v>10</v>
      </c>
      <c r="F7" s="95" t="s">
        <v>11</v>
      </c>
      <c r="G7" s="95" t="s">
        <v>12</v>
      </c>
      <c r="H7" s="89" t="s">
        <v>13</v>
      </c>
      <c r="I7" s="92" t="s">
        <v>4</v>
      </c>
    </row>
    <row r="8" spans="1:18" x14ac:dyDescent="0.3">
      <c r="A8" s="9"/>
      <c r="B8" s="10"/>
      <c r="C8" s="96"/>
      <c r="D8" s="96"/>
      <c r="E8" s="96"/>
      <c r="F8" s="96"/>
      <c r="G8" s="96"/>
      <c r="H8" s="90"/>
      <c r="I8" s="93"/>
    </row>
    <row r="9" spans="1:18" ht="15.75" thickBot="1" x14ac:dyDescent="0.35">
      <c r="A9" s="11"/>
      <c r="B9" s="12"/>
      <c r="C9" s="97"/>
      <c r="D9" s="97" t="s">
        <v>3</v>
      </c>
      <c r="E9" s="97" t="s">
        <v>3</v>
      </c>
      <c r="F9" s="97"/>
      <c r="G9" s="97"/>
      <c r="H9" s="91"/>
      <c r="I9" s="94"/>
    </row>
    <row r="10" spans="1:18" x14ac:dyDescent="0.3">
      <c r="A10" s="13"/>
      <c r="B10" s="14"/>
      <c r="C10" s="14"/>
      <c r="D10" s="14"/>
      <c r="E10" s="14"/>
      <c r="F10" s="14"/>
      <c r="G10" s="14"/>
      <c r="H10" s="14"/>
      <c r="I10" s="15"/>
    </row>
    <row r="11" spans="1:18" ht="16.5" thickBot="1" x14ac:dyDescent="0.35">
      <c r="A11" s="16" t="s">
        <v>0</v>
      </c>
      <c r="B11" s="17" t="s">
        <v>14</v>
      </c>
      <c r="C11" s="18">
        <f>+C13+C36+C32</f>
        <v>2242182057.21</v>
      </c>
      <c r="D11" s="18">
        <f>+D13+D36+D32</f>
        <v>0</v>
      </c>
      <c r="E11" s="18">
        <f>+D11+C11</f>
        <v>2242182057.21</v>
      </c>
      <c r="F11" s="18">
        <f>+F13+F36+F32</f>
        <v>7263796067.2300005</v>
      </c>
      <c r="G11" s="18">
        <f>+G13+G36+G32</f>
        <v>610647773.96999991</v>
      </c>
      <c r="H11" s="18">
        <f>+G11+F11</f>
        <v>7874443841.2000008</v>
      </c>
      <c r="I11" s="19">
        <f>+H11-E11</f>
        <v>5632261783.9900007</v>
      </c>
    </row>
    <row r="12" spans="1:18" ht="15.75" thickTop="1" x14ac:dyDescent="0.3">
      <c r="A12" s="20"/>
      <c r="B12" s="21"/>
      <c r="C12" s="22"/>
      <c r="D12" s="22"/>
      <c r="E12" s="22"/>
      <c r="F12" s="22"/>
      <c r="G12" s="22"/>
      <c r="H12" s="22"/>
      <c r="I12" s="23"/>
    </row>
    <row r="13" spans="1:18" ht="16.5" thickBot="1" x14ac:dyDescent="0.35">
      <c r="A13" s="24">
        <v>1.1000000000000001</v>
      </c>
      <c r="B13" s="25" t="s">
        <v>15</v>
      </c>
      <c r="C13" s="26">
        <f t="shared" ref="C13:I13" si="0">+C14</f>
        <v>2242182057.21</v>
      </c>
      <c r="D13" s="26">
        <f t="shared" si="0"/>
        <v>0</v>
      </c>
      <c r="E13" s="26">
        <f t="shared" si="0"/>
        <v>2242182057.21</v>
      </c>
      <c r="F13" s="26">
        <f t="shared" si="0"/>
        <v>502919082.60000002</v>
      </c>
      <c r="G13" s="26">
        <f>+G14</f>
        <v>576657221.04999995</v>
      </c>
      <c r="H13" s="26">
        <f t="shared" si="0"/>
        <v>1079576303.6500001</v>
      </c>
      <c r="I13" s="27">
        <f t="shared" si="0"/>
        <v>-1162605753.5599999</v>
      </c>
      <c r="J13" s="48"/>
    </row>
    <row r="14" spans="1:18" ht="15.75" thickTop="1" x14ac:dyDescent="0.3">
      <c r="A14" s="28" t="s">
        <v>16</v>
      </c>
      <c r="B14" s="29" t="s">
        <v>38</v>
      </c>
      <c r="C14" s="30">
        <f>+C15+C17</f>
        <v>2242182057.21</v>
      </c>
      <c r="D14" s="30">
        <f>+D15+D17</f>
        <v>0</v>
      </c>
      <c r="E14" s="30">
        <f>+E15+E17+E31</f>
        <v>2242182057.21</v>
      </c>
      <c r="F14" s="30">
        <f>+F15+F17+F31</f>
        <v>502919082.60000002</v>
      </c>
      <c r="G14" s="30">
        <f>+G15+G17+G31</f>
        <v>576657221.04999995</v>
      </c>
      <c r="H14" s="30">
        <f>+F14+G14</f>
        <v>1079576303.6500001</v>
      </c>
      <c r="I14" s="31">
        <f>+H14-E14</f>
        <v>-1162605753.5599999</v>
      </c>
    </row>
    <row r="15" spans="1:18" x14ac:dyDescent="0.3">
      <c r="A15" s="32" t="s">
        <v>17</v>
      </c>
      <c r="B15" s="33" t="s">
        <v>18</v>
      </c>
      <c r="C15" s="34">
        <v>1666897094.71</v>
      </c>
      <c r="D15" s="34">
        <v>0</v>
      </c>
      <c r="E15" s="34">
        <f>+C15+D15</f>
        <v>1666897094.71</v>
      </c>
      <c r="F15" s="34">
        <v>357857293.62</v>
      </c>
      <c r="G15" s="34">
        <v>414789228.45999998</v>
      </c>
      <c r="H15" s="34">
        <f>+F15+G15</f>
        <v>772646522.07999992</v>
      </c>
      <c r="I15" s="35">
        <f>+H15-E15</f>
        <v>-894250572.63000011</v>
      </c>
    </row>
    <row r="16" spans="1:18" ht="16.5" thickBot="1" x14ac:dyDescent="0.35">
      <c r="A16" s="24">
        <v>1.3</v>
      </c>
      <c r="B16" s="25" t="s">
        <v>48</v>
      </c>
      <c r="C16" s="34"/>
      <c r="D16" s="34"/>
      <c r="E16" s="34"/>
      <c r="F16" s="34"/>
      <c r="G16" s="34"/>
      <c r="H16" s="34"/>
      <c r="I16" s="35"/>
    </row>
    <row r="17" spans="1:9" ht="15.75" thickTop="1" x14ac:dyDescent="0.3">
      <c r="A17" s="32" t="s">
        <v>47</v>
      </c>
      <c r="B17" s="33" t="s">
        <v>49</v>
      </c>
      <c r="C17" s="34">
        <v>575284962.5</v>
      </c>
      <c r="D17" s="34">
        <v>0</v>
      </c>
      <c r="E17" s="34">
        <f>+C17+D17</f>
        <v>575284962.5</v>
      </c>
      <c r="F17" s="34">
        <f>SUM(F18:F30)</f>
        <v>140264961.34999999</v>
      </c>
      <c r="G17" s="34">
        <f>SUM(G18:G30)</f>
        <v>144820374.09999999</v>
      </c>
      <c r="H17" s="34">
        <f>+F17+G17</f>
        <v>285085335.44999999</v>
      </c>
      <c r="I17" s="35">
        <f>+H17-E17</f>
        <v>-290199627.05000001</v>
      </c>
    </row>
    <row r="18" spans="1:9" x14ac:dyDescent="0.3">
      <c r="A18" s="40"/>
      <c r="B18" s="60" t="s">
        <v>41</v>
      </c>
      <c r="C18" s="34"/>
      <c r="D18" s="34"/>
      <c r="E18" s="34"/>
      <c r="F18" s="34">
        <v>48855700</v>
      </c>
      <c r="G18" s="34">
        <v>57506625</v>
      </c>
      <c r="H18" s="34">
        <f t="shared" ref="H18:H30" si="1">+F18+G18</f>
        <v>106362325</v>
      </c>
      <c r="I18" s="35"/>
    </row>
    <row r="19" spans="1:9" x14ac:dyDescent="0.3">
      <c r="A19" s="40"/>
      <c r="B19" s="58" t="s">
        <v>29</v>
      </c>
      <c r="C19" s="34"/>
      <c r="D19" s="34"/>
      <c r="E19" s="34"/>
      <c r="F19" s="34">
        <v>12020000</v>
      </c>
      <c r="G19" s="34">
        <v>3130000</v>
      </c>
      <c r="H19" s="34">
        <f t="shared" si="1"/>
        <v>15150000</v>
      </c>
      <c r="I19" s="35"/>
    </row>
    <row r="20" spans="1:9" x14ac:dyDescent="0.3">
      <c r="A20" s="40"/>
      <c r="B20" s="58" t="s">
        <v>30</v>
      </c>
      <c r="C20" s="34"/>
      <c r="D20" s="34"/>
      <c r="E20" s="34"/>
      <c r="F20" s="34">
        <v>0</v>
      </c>
      <c r="G20" s="34">
        <v>0</v>
      </c>
      <c r="H20" s="34">
        <f t="shared" si="1"/>
        <v>0</v>
      </c>
      <c r="I20" s="35"/>
    </row>
    <row r="21" spans="1:9" x14ac:dyDescent="0.3">
      <c r="A21" s="40"/>
      <c r="B21" s="58" t="s">
        <v>31</v>
      </c>
      <c r="C21" s="34"/>
      <c r="D21" s="34"/>
      <c r="E21" s="34"/>
      <c r="F21" s="34">
        <v>10000</v>
      </c>
      <c r="G21" s="34">
        <v>10000</v>
      </c>
      <c r="H21" s="34">
        <f t="shared" si="1"/>
        <v>20000</v>
      </c>
      <c r="I21" s="35"/>
    </row>
    <row r="22" spans="1:9" x14ac:dyDescent="0.3">
      <c r="A22" s="40"/>
      <c r="B22" s="60" t="s">
        <v>40</v>
      </c>
      <c r="C22" s="34"/>
      <c r="D22" s="34"/>
      <c r="E22" s="34"/>
      <c r="F22" s="34">
        <v>0</v>
      </c>
      <c r="G22" s="34">
        <v>25000</v>
      </c>
      <c r="H22" s="34">
        <f t="shared" si="1"/>
        <v>25000</v>
      </c>
      <c r="I22" s="35"/>
    </row>
    <row r="23" spans="1:9" x14ac:dyDescent="0.3">
      <c r="A23" s="40"/>
      <c r="B23" s="58" t="s">
        <v>32</v>
      </c>
      <c r="C23" s="34"/>
      <c r="D23" s="34"/>
      <c r="E23" s="34"/>
      <c r="F23" s="34">
        <v>28130000</v>
      </c>
      <c r="G23" s="34">
        <v>32200600</v>
      </c>
      <c r="H23" s="34">
        <f t="shared" si="1"/>
        <v>60330600</v>
      </c>
      <c r="I23" s="35"/>
    </row>
    <row r="24" spans="1:9" x14ac:dyDescent="0.3">
      <c r="A24" s="40"/>
      <c r="B24" s="58" t="s">
        <v>33</v>
      </c>
      <c r="C24" s="34"/>
      <c r="D24" s="34"/>
      <c r="E24" s="34"/>
      <c r="F24" s="34">
        <v>350000</v>
      </c>
      <c r="G24" s="34">
        <v>450000</v>
      </c>
      <c r="H24" s="34">
        <f t="shared" si="1"/>
        <v>800000</v>
      </c>
      <c r="I24" s="35"/>
    </row>
    <row r="25" spans="1:9" x14ac:dyDescent="0.3">
      <c r="A25" s="40"/>
      <c r="B25" s="59" t="s">
        <v>39</v>
      </c>
      <c r="C25" s="34"/>
      <c r="D25" s="34"/>
      <c r="E25" s="34"/>
      <c r="F25" s="34">
        <v>0</v>
      </c>
      <c r="G25" s="34">
        <v>50000</v>
      </c>
      <c r="H25" s="34">
        <f t="shared" si="1"/>
        <v>50000</v>
      </c>
      <c r="I25" s="35"/>
    </row>
    <row r="26" spans="1:9" x14ac:dyDescent="0.3">
      <c r="A26" s="40"/>
      <c r="B26" s="58" t="s">
        <v>34</v>
      </c>
      <c r="C26" s="34"/>
      <c r="D26" s="34"/>
      <c r="E26" s="34"/>
      <c r="F26" s="34">
        <v>2575000</v>
      </c>
      <c r="G26" s="34">
        <v>3150000</v>
      </c>
      <c r="H26" s="34">
        <f>+F26+G26</f>
        <v>5725000</v>
      </c>
      <c r="I26" s="35"/>
    </row>
    <row r="27" spans="1:9" x14ac:dyDescent="0.3">
      <c r="A27" s="40"/>
      <c r="B27" s="58" t="s">
        <v>35</v>
      </c>
      <c r="C27" s="34"/>
      <c r="D27" s="34"/>
      <c r="E27" s="34"/>
      <c r="F27" s="34">
        <v>2575000</v>
      </c>
      <c r="G27" s="34">
        <v>2900000</v>
      </c>
      <c r="H27" s="34">
        <f t="shared" si="1"/>
        <v>5475000</v>
      </c>
      <c r="I27" s="35"/>
    </row>
    <row r="28" spans="1:9" x14ac:dyDescent="0.3">
      <c r="A28" s="40"/>
      <c r="B28" s="58" t="s">
        <v>36</v>
      </c>
      <c r="C28" s="34"/>
      <c r="D28" s="34"/>
      <c r="E28" s="34"/>
      <c r="F28" s="34">
        <v>44190769.350000001</v>
      </c>
      <c r="G28" s="34">
        <v>44848149.100000001</v>
      </c>
      <c r="H28" s="34">
        <f t="shared" si="1"/>
        <v>89038918.450000003</v>
      </c>
      <c r="I28" s="35"/>
    </row>
    <row r="29" spans="1:9" x14ac:dyDescent="0.3">
      <c r="A29" s="40"/>
      <c r="B29" s="58" t="s">
        <v>37</v>
      </c>
      <c r="C29" s="34"/>
      <c r="D29" s="34"/>
      <c r="E29" s="34"/>
      <c r="F29" s="34">
        <v>800000</v>
      </c>
      <c r="G29" s="34">
        <v>550000</v>
      </c>
      <c r="H29" s="34">
        <f t="shared" si="1"/>
        <v>1350000</v>
      </c>
      <c r="I29" s="35"/>
    </row>
    <row r="30" spans="1:9" x14ac:dyDescent="0.3">
      <c r="A30" s="40"/>
      <c r="B30" s="78" t="s">
        <v>44</v>
      </c>
      <c r="C30" s="34"/>
      <c r="D30" s="34"/>
      <c r="E30" s="34"/>
      <c r="F30" s="34">
        <v>758492</v>
      </c>
      <c r="G30" s="34">
        <v>0</v>
      </c>
      <c r="H30" s="34">
        <f t="shared" si="1"/>
        <v>758492</v>
      </c>
      <c r="I30" s="35"/>
    </row>
    <row r="31" spans="1:9" x14ac:dyDescent="0.3">
      <c r="A31" s="40" t="s">
        <v>42</v>
      </c>
      <c r="B31" s="57" t="s">
        <v>50</v>
      </c>
      <c r="C31" s="34">
        <v>0</v>
      </c>
      <c r="D31" s="34">
        <v>0</v>
      </c>
      <c r="E31" s="34">
        <f t="shared" ref="E31" si="2">+C31+D31</f>
        <v>0</v>
      </c>
      <c r="F31" s="34">
        <v>4796827.63</v>
      </c>
      <c r="G31" s="34">
        <v>17047618.489999998</v>
      </c>
      <c r="H31" s="34">
        <f t="shared" ref="H31" si="3">+F31+G31</f>
        <v>21844446.119999997</v>
      </c>
      <c r="I31" s="35">
        <f t="shared" ref="I31" si="4">+H31-E31</f>
        <v>21844446.119999997</v>
      </c>
    </row>
    <row r="32" spans="1:9" x14ac:dyDescent="0.3">
      <c r="A32" s="51" t="s">
        <v>25</v>
      </c>
      <c r="B32" s="52" t="s">
        <v>26</v>
      </c>
      <c r="C32" s="53">
        <v>0</v>
      </c>
      <c r="D32" s="53">
        <v>0</v>
      </c>
      <c r="E32" s="53">
        <f>E33</f>
        <v>0</v>
      </c>
      <c r="F32" s="53">
        <f>F33</f>
        <v>35775269.950000003</v>
      </c>
      <c r="G32" s="53">
        <f>G33</f>
        <v>33990552.920000002</v>
      </c>
      <c r="H32" s="53">
        <f>F32+G32</f>
        <v>69765822.870000005</v>
      </c>
      <c r="I32" s="54">
        <f>E32-H32</f>
        <v>-69765822.870000005</v>
      </c>
    </row>
    <row r="33" spans="1:9" ht="30" x14ac:dyDescent="0.3">
      <c r="A33" s="40" t="s">
        <v>27</v>
      </c>
      <c r="B33" s="56" t="s">
        <v>28</v>
      </c>
      <c r="C33" s="50">
        <v>0</v>
      </c>
      <c r="D33" s="50">
        <v>0</v>
      </c>
      <c r="E33" s="50">
        <f>C33+D33</f>
        <v>0</v>
      </c>
      <c r="F33" s="50">
        <v>35775269.950000003</v>
      </c>
      <c r="G33" s="50">
        <v>33990552.920000002</v>
      </c>
      <c r="H33" s="50">
        <f>F33+G33</f>
        <v>69765822.870000005</v>
      </c>
      <c r="I33" s="55">
        <f>E33-H33</f>
        <v>-69765822.870000005</v>
      </c>
    </row>
    <row r="34" spans="1:9" x14ac:dyDescent="0.3">
      <c r="A34" s="36"/>
      <c r="B34" s="37"/>
      <c r="C34" s="38"/>
      <c r="D34" s="38"/>
      <c r="E34" s="38"/>
      <c r="F34" s="38"/>
      <c r="G34" s="38"/>
      <c r="H34" s="38"/>
      <c r="I34" s="39"/>
    </row>
    <row r="35" spans="1:9" x14ac:dyDescent="0.3">
      <c r="A35" s="40"/>
      <c r="B35" s="41"/>
      <c r="C35" s="38"/>
      <c r="D35" s="38"/>
      <c r="E35" s="38"/>
      <c r="F35" s="38"/>
      <c r="G35" s="38"/>
      <c r="H35" s="38"/>
      <c r="I35" s="39"/>
    </row>
    <row r="36" spans="1:9" s="65" customFormat="1" ht="16.5" thickBot="1" x14ac:dyDescent="0.35">
      <c r="A36" s="61" t="s">
        <v>1</v>
      </c>
      <c r="B36" s="62" t="s">
        <v>19</v>
      </c>
      <c r="C36" s="63">
        <f t="shared" ref="C36:I36" si="5">+C37</f>
        <v>0</v>
      </c>
      <c r="D36" s="63">
        <f t="shared" si="5"/>
        <v>0</v>
      </c>
      <c r="E36" s="63">
        <f t="shared" si="5"/>
        <v>0</v>
      </c>
      <c r="F36" s="63">
        <f t="shared" si="5"/>
        <v>6725101714.6800003</v>
      </c>
      <c r="G36" s="63">
        <f t="shared" si="5"/>
        <v>0</v>
      </c>
      <c r="H36" s="63">
        <f t="shared" si="5"/>
        <v>6725101714.6800003</v>
      </c>
      <c r="I36" s="64">
        <f t="shared" si="5"/>
        <v>6725101714.6800003</v>
      </c>
    </row>
    <row r="37" spans="1:9" s="65" customFormat="1" ht="15.75" thickTop="1" x14ac:dyDescent="0.3">
      <c r="A37" s="66" t="s">
        <v>20</v>
      </c>
      <c r="B37" s="67" t="s">
        <v>21</v>
      </c>
      <c r="C37" s="68">
        <v>0</v>
      </c>
      <c r="D37" s="68">
        <v>0</v>
      </c>
      <c r="E37" s="68">
        <f>+C37+D37</f>
        <v>0</v>
      </c>
      <c r="F37" s="68">
        <v>6725101714.6800003</v>
      </c>
      <c r="G37" s="68">
        <v>0</v>
      </c>
      <c r="H37" s="68">
        <f>+G37+F37</f>
        <v>6725101714.6800003</v>
      </c>
      <c r="I37" s="69">
        <f>+H37-E37</f>
        <v>6725101714.6800003</v>
      </c>
    </row>
    <row r="38" spans="1:9" s="65" customFormat="1" ht="15.75" thickBot="1" x14ac:dyDescent="0.35">
      <c r="A38" s="70"/>
      <c r="B38" s="71"/>
      <c r="C38" s="72"/>
      <c r="D38" s="72"/>
      <c r="E38" s="72"/>
      <c r="F38" s="72"/>
      <c r="G38" s="72"/>
      <c r="H38" s="72"/>
      <c r="I38" s="73"/>
    </row>
    <row r="39" spans="1:9" s="65" customFormat="1" ht="16.5" thickBot="1" x14ac:dyDescent="0.35">
      <c r="A39" s="74" t="s">
        <v>2</v>
      </c>
      <c r="B39" s="75"/>
      <c r="C39" s="76">
        <f>+C36+C13+C32</f>
        <v>2242182057.21</v>
      </c>
      <c r="D39" s="76">
        <f>+D36+D11+D32</f>
        <v>0</v>
      </c>
      <c r="E39" s="76">
        <f>+D39+C39</f>
        <v>2242182057.21</v>
      </c>
      <c r="F39" s="76">
        <f>+F36+F13+F32</f>
        <v>7263796067.2300005</v>
      </c>
      <c r="G39" s="76">
        <f>+G36+G13+G32</f>
        <v>610647773.96999991</v>
      </c>
      <c r="H39" s="76">
        <f>+G39+F39</f>
        <v>7874443841.2000008</v>
      </c>
      <c r="I39" s="77">
        <f>+H39-E39</f>
        <v>5632261783.9900007</v>
      </c>
    </row>
    <row r="41" spans="1:9" x14ac:dyDescent="0.3">
      <c r="F41" s="42"/>
      <c r="G41" s="42"/>
      <c r="H41" s="44"/>
    </row>
    <row r="42" spans="1:9" x14ac:dyDescent="0.3">
      <c r="B42" s="81" t="s">
        <v>51</v>
      </c>
      <c r="C42" s="81" t="s">
        <v>43</v>
      </c>
      <c r="F42" s="44"/>
      <c r="G42" s="45"/>
      <c r="H42" s="45"/>
      <c r="I42" s="42"/>
    </row>
    <row r="43" spans="1:9" x14ac:dyDescent="0.3">
      <c r="B43" s="78" t="s">
        <v>41</v>
      </c>
      <c r="C43" s="86">
        <f t="shared" ref="C43:C55" si="6">H18</f>
        <v>106362325</v>
      </c>
      <c r="F43" s="84"/>
      <c r="H43" s="45"/>
      <c r="I43" s="42"/>
    </row>
    <row r="44" spans="1:9" x14ac:dyDescent="0.3">
      <c r="B44" s="79" t="s">
        <v>29</v>
      </c>
      <c r="C44" s="86">
        <f t="shared" si="6"/>
        <v>15150000</v>
      </c>
      <c r="F44" s="84"/>
      <c r="H44" s="45"/>
      <c r="I44" s="46"/>
    </row>
    <row r="45" spans="1:9" x14ac:dyDescent="0.3">
      <c r="B45" s="79" t="s">
        <v>30</v>
      </c>
      <c r="C45" s="80">
        <f t="shared" si="6"/>
        <v>0</v>
      </c>
      <c r="F45" s="85"/>
      <c r="H45" s="47"/>
    </row>
    <row r="46" spans="1:9" x14ac:dyDescent="0.3">
      <c r="B46" s="79" t="s">
        <v>31</v>
      </c>
      <c r="C46" s="80">
        <f t="shared" si="6"/>
        <v>20000</v>
      </c>
      <c r="F46" s="84"/>
      <c r="H46" s="45">
        <f>H14+H32</f>
        <v>1149342126.52</v>
      </c>
      <c r="I46" s="42" t="s">
        <v>22</v>
      </c>
    </row>
    <row r="47" spans="1:9" x14ac:dyDescent="0.3">
      <c r="B47" s="78" t="s">
        <v>40</v>
      </c>
      <c r="C47" s="80">
        <f t="shared" si="6"/>
        <v>25000</v>
      </c>
      <c r="F47" s="44"/>
      <c r="H47" s="49">
        <v>-1149342126.52</v>
      </c>
      <c r="I47" s="3" t="s">
        <v>23</v>
      </c>
    </row>
    <row r="48" spans="1:9" x14ac:dyDescent="0.3">
      <c r="B48" s="79" t="s">
        <v>32</v>
      </c>
      <c r="C48" s="86">
        <f t="shared" si="6"/>
        <v>60330600</v>
      </c>
      <c r="F48" s="84"/>
      <c r="H48" s="45">
        <f>+H46+H47</f>
        <v>0</v>
      </c>
      <c r="I48" s="3" t="s">
        <v>24</v>
      </c>
    </row>
    <row r="49" spans="2:8" x14ac:dyDescent="0.3">
      <c r="B49" s="79" t="s">
        <v>33</v>
      </c>
      <c r="C49" s="80">
        <f t="shared" si="6"/>
        <v>800000</v>
      </c>
      <c r="H49" s="45"/>
    </row>
    <row r="50" spans="2:8" x14ac:dyDescent="0.3">
      <c r="B50" s="59" t="s">
        <v>39</v>
      </c>
      <c r="C50" s="80">
        <f t="shared" si="6"/>
        <v>50000</v>
      </c>
      <c r="H50" s="44"/>
    </row>
    <row r="51" spans="2:8" x14ac:dyDescent="0.3">
      <c r="B51" s="79" t="s">
        <v>34</v>
      </c>
      <c r="C51" s="86">
        <f t="shared" si="6"/>
        <v>5725000</v>
      </c>
      <c r="H51" s="44"/>
    </row>
    <row r="52" spans="2:8" x14ac:dyDescent="0.3">
      <c r="B52" s="79" t="s">
        <v>35</v>
      </c>
      <c r="C52" s="86">
        <f t="shared" si="6"/>
        <v>5475000</v>
      </c>
      <c r="H52" s="42"/>
    </row>
    <row r="53" spans="2:8" x14ac:dyDescent="0.3">
      <c r="B53" s="79" t="s">
        <v>36</v>
      </c>
      <c r="C53" s="86">
        <f t="shared" si="6"/>
        <v>89038918.450000003</v>
      </c>
    </row>
    <row r="54" spans="2:8" x14ac:dyDescent="0.3">
      <c r="B54" s="79" t="s">
        <v>37</v>
      </c>
      <c r="C54" s="80">
        <f t="shared" si="6"/>
        <v>1350000</v>
      </c>
      <c r="H54" s="42"/>
    </row>
    <row r="55" spans="2:8" x14ac:dyDescent="0.3">
      <c r="B55" s="79" t="s">
        <v>45</v>
      </c>
      <c r="C55" s="80">
        <f t="shared" si="6"/>
        <v>758492</v>
      </c>
      <c r="H55" s="42"/>
    </row>
    <row r="56" spans="2:8" x14ac:dyDescent="0.3">
      <c r="B56" s="82" t="s">
        <v>2</v>
      </c>
      <c r="C56" s="83">
        <f>SUM(C43:C55)</f>
        <v>285085335.44999999</v>
      </c>
    </row>
  </sheetData>
  <mergeCells count="12">
    <mergeCell ref="H7:H9"/>
    <mergeCell ref="I7:I9"/>
    <mergeCell ref="C7:C9"/>
    <mergeCell ref="D7:D9"/>
    <mergeCell ref="E7:E9"/>
    <mergeCell ref="F7:F9"/>
    <mergeCell ref="G7:G9"/>
    <mergeCell ref="A2:I2"/>
    <mergeCell ref="J2:R2"/>
    <mergeCell ref="A3:I3"/>
    <mergeCell ref="A4:I4"/>
    <mergeCell ref="A5:I5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Ingresos IV Trimeste</vt:lpstr>
      <vt:lpstr>'Informe de Ingresos IV Trimeste'!Área_de_impresión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bogantesolg</dc:creator>
  <cp:lastModifiedBy>Douglas Calvo</cp:lastModifiedBy>
  <cp:lastPrinted>2018-04-23T21:49:21Z</cp:lastPrinted>
  <dcterms:created xsi:type="dcterms:W3CDTF">2000-04-17T13:56:51Z</dcterms:created>
  <dcterms:modified xsi:type="dcterms:W3CDTF">2018-07-06T23:35:15Z</dcterms:modified>
</cp:coreProperties>
</file>