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espaldo docs\DNN GENERAL\PRESUPUESTOS\CONTRALORIA GENERAL DE LA REPUBLICA\2018\EJECUCIONES PRESUPUESTARIAS\Ejecución Presupuestaria II Trimestre\"/>
    </mc:Choice>
  </mc:AlternateContent>
  <bookViews>
    <workbookView xWindow="0" yWindow="0" windowWidth="21600" windowHeight="9675" tabRatio="655" activeTab="3"/>
  </bookViews>
  <sheets>
    <sheet name="ORIGINAL" sheetId="1" r:id="rId1"/>
    <sheet name="Con porcentajes" sheetId="17" r:id="rId2"/>
    <sheet name="subtotales" sheetId="2" r:id="rId3"/>
    <sheet name="Porcentaje por Partida" sheetId="18" r:id="rId4"/>
    <sheet name="Ejecuc. x programa resumen" sheetId="3" r:id="rId5"/>
    <sheet name="DE" sheetId="4" r:id="rId6"/>
    <sheet name="Comunicación" sheetId="5" r:id="rId7"/>
    <sheet name="AJ" sheetId="6" r:id="rId8"/>
    <sheet name="UPI" sheetId="7" r:id="rId9"/>
    <sheet name="UA" sheetId="8" r:id="rId10"/>
    <sheet name="Archivo" sheetId="9" r:id="rId11"/>
    <sheet name="UTIC" sheetId="10" r:id="rId12"/>
    <sheet name="AI" sheetId="11" r:id="rId13"/>
    <sheet name="Contraloria" sheetId="12" r:id="rId14"/>
    <sheet name="CSN" sheetId="13" r:id="rId15"/>
    <sheet name="USN" sheetId="14" r:id="rId16"/>
    <sheet name="UFN" sheetId="15" r:id="rId17"/>
    <sheet name="ULN" sheetId="16" r:id="rId18"/>
  </sheets>
  <externalReferences>
    <externalReference r:id="rId19"/>
  </externalReferences>
  <definedNames>
    <definedName name="_xlnm._FilterDatabase" localSheetId="2" hidden="1">subtotales!$A$11:$L$366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8" l="1"/>
  <c r="D6" i="18"/>
  <c r="D7" i="18"/>
  <c r="D8" i="18"/>
  <c r="D4" i="18"/>
  <c r="C9" i="18"/>
  <c r="B9" i="18"/>
  <c r="D9" i="18" l="1"/>
  <c r="K7" i="3" l="1"/>
  <c r="K9" i="3"/>
  <c r="K8" i="3"/>
  <c r="K11" i="3"/>
  <c r="K12" i="3"/>
  <c r="K13" i="3"/>
  <c r="K14" i="3"/>
  <c r="K15" i="3"/>
  <c r="K16" i="3"/>
  <c r="K17" i="3"/>
  <c r="K18" i="3"/>
  <c r="K19" i="3"/>
  <c r="J362" i="2" l="1"/>
  <c r="J360" i="2"/>
  <c r="J358" i="2"/>
  <c r="J356" i="2"/>
  <c r="J354" i="2"/>
  <c r="J352" i="2"/>
  <c r="J350" i="2"/>
  <c r="J349" i="2"/>
  <c r="J347" i="2"/>
  <c r="J346" i="2"/>
  <c r="J344" i="2"/>
  <c r="J343" i="2"/>
  <c r="J341" i="2"/>
  <c r="J339" i="2"/>
  <c r="J338" i="2"/>
  <c r="J337" i="2"/>
  <c r="J335" i="2"/>
  <c r="J334" i="2"/>
  <c r="J332" i="2"/>
  <c r="J330" i="2"/>
  <c r="J329" i="2"/>
  <c r="J328" i="2"/>
  <c r="J326" i="2"/>
  <c r="J324" i="2"/>
  <c r="J322" i="2"/>
  <c r="J320" i="2"/>
  <c r="J318" i="2"/>
  <c r="J316" i="2"/>
  <c r="J314" i="2"/>
  <c r="J313" i="2"/>
  <c r="J311" i="2"/>
  <c r="J309" i="2"/>
  <c r="J307" i="2"/>
  <c r="J305" i="2"/>
  <c r="J304" i="2"/>
  <c r="J302" i="2"/>
  <c r="J301" i="2"/>
  <c r="J300" i="2"/>
  <c r="J298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3" i="2"/>
  <c r="J282" i="2"/>
  <c r="J280" i="2"/>
  <c r="J279" i="2"/>
  <c r="J277" i="2"/>
  <c r="J276" i="2"/>
  <c r="J275" i="2"/>
  <c r="J274" i="2"/>
  <c r="J273" i="2"/>
  <c r="J272" i="2"/>
  <c r="J270" i="2"/>
  <c r="J269" i="2"/>
  <c r="J268" i="2"/>
  <c r="J267" i="2"/>
  <c r="J265" i="2"/>
  <c r="J264" i="2"/>
  <c r="J262" i="2"/>
  <c r="J260" i="2"/>
  <c r="J259" i="2"/>
  <c r="J257" i="2"/>
  <c r="J256" i="2"/>
  <c r="J255" i="2"/>
  <c r="J254" i="2"/>
  <c r="J252" i="2"/>
  <c r="J251" i="2"/>
  <c r="J250" i="2"/>
  <c r="J249" i="2"/>
  <c r="J247" i="2"/>
  <c r="J245" i="2"/>
  <c r="J244" i="2"/>
  <c r="J243" i="2"/>
  <c r="J242" i="2"/>
  <c r="J241" i="2"/>
  <c r="J240" i="2"/>
  <c r="J238" i="2"/>
  <c r="J237" i="2"/>
  <c r="J236" i="2"/>
  <c r="J235" i="2"/>
  <c r="J233" i="2"/>
  <c r="J232" i="2"/>
  <c r="J230" i="2"/>
  <c r="J228" i="2"/>
  <c r="J226" i="2"/>
  <c r="J224" i="2"/>
  <c r="J222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3" i="2"/>
  <c r="J102" i="2"/>
  <c r="J101" i="2"/>
  <c r="J100" i="2"/>
  <c r="J99" i="2"/>
  <c r="J98" i="2"/>
  <c r="J97" i="2"/>
  <c r="J96" i="2"/>
  <c r="J95" i="2"/>
  <c r="J94" i="2"/>
  <c r="J93" i="2"/>
  <c r="J92" i="2"/>
  <c r="J90" i="2"/>
  <c r="J89" i="2"/>
  <c r="J88" i="2"/>
  <c r="J87" i="2"/>
  <c r="J86" i="2"/>
  <c r="J85" i="2"/>
  <c r="J84" i="2"/>
  <c r="J83" i="2"/>
  <c r="J82" i="2"/>
  <c r="J81" i="2"/>
  <c r="J80" i="2"/>
  <c r="J79" i="2"/>
  <c r="J77" i="2"/>
  <c r="J76" i="2"/>
  <c r="J75" i="2"/>
  <c r="J74" i="2"/>
  <c r="J73" i="2"/>
  <c r="J72" i="2"/>
  <c r="J71" i="2"/>
  <c r="J70" i="2"/>
  <c r="J69" i="2"/>
  <c r="J68" i="2"/>
  <c r="J67" i="2"/>
  <c r="J66" i="2"/>
  <c r="J64" i="2"/>
  <c r="J63" i="2"/>
  <c r="J62" i="2"/>
  <c r="J61" i="2"/>
  <c r="J60" i="2"/>
  <c r="J59" i="2"/>
  <c r="J58" i="2"/>
  <c r="J57" i="2"/>
  <c r="J56" i="2"/>
  <c r="J55" i="2"/>
  <c r="J54" i="2"/>
  <c r="J53" i="2"/>
  <c r="J51" i="2"/>
  <c r="J50" i="2"/>
  <c r="J49" i="2"/>
  <c r="J48" i="2"/>
  <c r="J47" i="2"/>
  <c r="J46" i="2"/>
  <c r="J45" i="2"/>
  <c r="J44" i="2"/>
  <c r="J43" i="2"/>
  <c r="J42" i="2"/>
  <c r="J41" i="2"/>
  <c r="J40" i="2"/>
  <c r="J38" i="2"/>
  <c r="J36" i="2"/>
  <c r="J35" i="2"/>
  <c r="J34" i="2"/>
  <c r="J33" i="2"/>
  <c r="J32" i="2"/>
  <c r="J31" i="2"/>
  <c r="J30" i="2"/>
  <c r="J29" i="2"/>
  <c r="J28" i="2"/>
  <c r="J27" i="2"/>
  <c r="J26" i="2"/>
  <c r="J25" i="2"/>
  <c r="I363" i="2"/>
  <c r="J363" i="2" s="1"/>
  <c r="H363" i="2"/>
  <c r="G363" i="2"/>
  <c r="F363" i="2"/>
  <c r="I361" i="2"/>
  <c r="J361" i="2" s="1"/>
  <c r="H361" i="2"/>
  <c r="G361" i="2"/>
  <c r="F361" i="2"/>
  <c r="I359" i="2"/>
  <c r="J359" i="2" s="1"/>
  <c r="H359" i="2"/>
  <c r="G359" i="2"/>
  <c r="F359" i="2"/>
  <c r="I357" i="2"/>
  <c r="J357" i="2" s="1"/>
  <c r="H357" i="2"/>
  <c r="G357" i="2"/>
  <c r="F357" i="2"/>
  <c r="I355" i="2"/>
  <c r="J355" i="2" s="1"/>
  <c r="H355" i="2"/>
  <c r="G355" i="2"/>
  <c r="F355" i="2"/>
  <c r="I353" i="2"/>
  <c r="J353" i="2" s="1"/>
  <c r="H353" i="2"/>
  <c r="G353" i="2"/>
  <c r="F353" i="2"/>
  <c r="I351" i="2"/>
  <c r="J351" i="2" s="1"/>
  <c r="H351" i="2"/>
  <c r="G351" i="2"/>
  <c r="F351" i="2"/>
  <c r="I348" i="2"/>
  <c r="J348" i="2" s="1"/>
  <c r="H348" i="2"/>
  <c r="G348" i="2"/>
  <c r="F348" i="2"/>
  <c r="I345" i="2"/>
  <c r="J345" i="2" s="1"/>
  <c r="H345" i="2"/>
  <c r="G345" i="2"/>
  <c r="F345" i="2"/>
  <c r="I342" i="2"/>
  <c r="J342" i="2" s="1"/>
  <c r="H342" i="2"/>
  <c r="G342" i="2"/>
  <c r="F342" i="2"/>
  <c r="I340" i="2"/>
  <c r="J340" i="2" s="1"/>
  <c r="H340" i="2"/>
  <c r="G340" i="2"/>
  <c r="F340" i="2"/>
  <c r="I336" i="2"/>
  <c r="J336" i="2" s="1"/>
  <c r="H336" i="2"/>
  <c r="G336" i="2"/>
  <c r="F336" i="2"/>
  <c r="I333" i="2"/>
  <c r="J333" i="2" s="1"/>
  <c r="H333" i="2"/>
  <c r="G333" i="2"/>
  <c r="F333" i="2"/>
  <c r="I331" i="2"/>
  <c r="J331" i="2" s="1"/>
  <c r="H331" i="2"/>
  <c r="G331" i="2"/>
  <c r="F331" i="2"/>
  <c r="I327" i="2"/>
  <c r="J327" i="2" s="1"/>
  <c r="H327" i="2"/>
  <c r="G327" i="2"/>
  <c r="F327" i="2"/>
  <c r="I325" i="2"/>
  <c r="H325" i="2"/>
  <c r="J325" i="2" s="1"/>
  <c r="G325" i="2"/>
  <c r="F325" i="2"/>
  <c r="I323" i="2"/>
  <c r="J323" i="2" s="1"/>
  <c r="H323" i="2"/>
  <c r="G323" i="2"/>
  <c r="F323" i="2"/>
  <c r="I321" i="2"/>
  <c r="J321" i="2" s="1"/>
  <c r="H321" i="2"/>
  <c r="G321" i="2"/>
  <c r="F321" i="2"/>
  <c r="I319" i="2"/>
  <c r="H319" i="2"/>
  <c r="J319" i="2" s="1"/>
  <c r="G319" i="2"/>
  <c r="F319" i="2"/>
  <c r="I317" i="2"/>
  <c r="J317" i="2" s="1"/>
  <c r="H317" i="2"/>
  <c r="G317" i="2"/>
  <c r="F317" i="2"/>
  <c r="I315" i="2"/>
  <c r="J315" i="2" s="1"/>
  <c r="H315" i="2"/>
  <c r="G315" i="2"/>
  <c r="F315" i="2"/>
  <c r="I312" i="2"/>
  <c r="J312" i="2" s="1"/>
  <c r="H312" i="2"/>
  <c r="G312" i="2"/>
  <c r="F312" i="2"/>
  <c r="I310" i="2"/>
  <c r="J310" i="2" s="1"/>
  <c r="H310" i="2"/>
  <c r="G310" i="2"/>
  <c r="F310" i="2"/>
  <c r="I308" i="2"/>
  <c r="J308" i="2" s="1"/>
  <c r="H308" i="2"/>
  <c r="G308" i="2"/>
  <c r="F308" i="2"/>
  <c r="I306" i="2"/>
  <c r="J306" i="2" s="1"/>
  <c r="H306" i="2"/>
  <c r="G306" i="2"/>
  <c r="F306" i="2"/>
  <c r="I303" i="2"/>
  <c r="J303" i="2" s="1"/>
  <c r="H303" i="2"/>
  <c r="G303" i="2"/>
  <c r="F303" i="2"/>
  <c r="I301" i="2"/>
  <c r="H301" i="2"/>
  <c r="G301" i="2"/>
  <c r="F301" i="2"/>
  <c r="I299" i="2"/>
  <c r="J299" i="2" s="1"/>
  <c r="H299" i="2"/>
  <c r="G299" i="2"/>
  <c r="F299" i="2"/>
  <c r="I297" i="2"/>
  <c r="J297" i="2" s="1"/>
  <c r="H297" i="2"/>
  <c r="G297" i="2"/>
  <c r="F297" i="2"/>
  <c r="I286" i="2"/>
  <c r="H286" i="2"/>
  <c r="G286" i="2"/>
  <c r="F286" i="2"/>
  <c r="I284" i="2"/>
  <c r="J284" i="2" s="1"/>
  <c r="H284" i="2"/>
  <c r="G284" i="2"/>
  <c r="F284" i="2"/>
  <c r="I281" i="2"/>
  <c r="J281" i="2" s="1"/>
  <c r="H281" i="2"/>
  <c r="G281" i="2"/>
  <c r="F281" i="2"/>
  <c r="I278" i="2"/>
  <c r="J278" i="2" s="1"/>
  <c r="H278" i="2"/>
  <c r="G278" i="2"/>
  <c r="F278" i="2"/>
  <c r="I271" i="2"/>
  <c r="H271" i="2"/>
  <c r="J271" i="2" s="1"/>
  <c r="G271" i="2"/>
  <c r="F271" i="2"/>
  <c r="I266" i="2"/>
  <c r="J266" i="2" s="1"/>
  <c r="H266" i="2"/>
  <c r="G266" i="2"/>
  <c r="F266" i="2"/>
  <c r="I263" i="2"/>
  <c r="J263" i="2" s="1"/>
  <c r="H263" i="2"/>
  <c r="G263" i="2"/>
  <c r="F263" i="2"/>
  <c r="I261" i="2"/>
  <c r="J261" i="2" s="1"/>
  <c r="H261" i="2"/>
  <c r="G261" i="2"/>
  <c r="F261" i="2"/>
  <c r="I258" i="2"/>
  <c r="J258" i="2" s="1"/>
  <c r="H258" i="2"/>
  <c r="G258" i="2"/>
  <c r="F258" i="2"/>
  <c r="I256" i="2"/>
  <c r="H256" i="2"/>
  <c r="G256" i="2"/>
  <c r="F256" i="2"/>
  <c r="I253" i="2"/>
  <c r="H253" i="2"/>
  <c r="J253" i="2" s="1"/>
  <c r="G253" i="2"/>
  <c r="F253" i="2"/>
  <c r="I248" i="2"/>
  <c r="J248" i="2" s="1"/>
  <c r="H248" i="2"/>
  <c r="G248" i="2"/>
  <c r="F248" i="2"/>
  <c r="I246" i="2"/>
  <c r="J246" i="2" s="1"/>
  <c r="H246" i="2"/>
  <c r="G246" i="2"/>
  <c r="F246" i="2"/>
  <c r="I239" i="2"/>
  <c r="J239" i="2" s="1"/>
  <c r="H239" i="2"/>
  <c r="G239" i="2"/>
  <c r="F239" i="2"/>
  <c r="I234" i="2"/>
  <c r="J234" i="2" s="1"/>
  <c r="H234" i="2"/>
  <c r="G234" i="2"/>
  <c r="F234" i="2"/>
  <c r="I231" i="2"/>
  <c r="J231" i="2" s="1"/>
  <c r="H231" i="2"/>
  <c r="G231" i="2"/>
  <c r="F231" i="2"/>
  <c r="I229" i="2"/>
  <c r="H229" i="2"/>
  <c r="J229" i="2" s="1"/>
  <c r="G229" i="2"/>
  <c r="F229" i="2"/>
  <c r="I227" i="2"/>
  <c r="J227" i="2" s="1"/>
  <c r="H227" i="2"/>
  <c r="G227" i="2"/>
  <c r="F227" i="2"/>
  <c r="I225" i="2"/>
  <c r="J225" i="2" s="1"/>
  <c r="H225" i="2"/>
  <c r="G225" i="2"/>
  <c r="F225" i="2"/>
  <c r="I223" i="2"/>
  <c r="H223" i="2"/>
  <c r="J223" i="2" s="1"/>
  <c r="G223" i="2"/>
  <c r="F223" i="2"/>
  <c r="I221" i="2"/>
  <c r="J221" i="2" s="1"/>
  <c r="H221" i="2"/>
  <c r="G221" i="2"/>
  <c r="F221" i="2"/>
  <c r="I208" i="2"/>
  <c r="J208" i="2" s="1"/>
  <c r="H208" i="2"/>
  <c r="G208" i="2"/>
  <c r="F208" i="2"/>
  <c r="I195" i="2"/>
  <c r="H195" i="2"/>
  <c r="J195" i="2" s="1"/>
  <c r="G195" i="2"/>
  <c r="F195" i="2"/>
  <c r="I182" i="2"/>
  <c r="J182" i="2" s="1"/>
  <c r="H182" i="2"/>
  <c r="G182" i="2"/>
  <c r="F182" i="2"/>
  <c r="I169" i="2"/>
  <c r="J169" i="2" s="1"/>
  <c r="H169" i="2"/>
  <c r="G169" i="2"/>
  <c r="F169" i="2"/>
  <c r="I156" i="2"/>
  <c r="H156" i="2"/>
  <c r="J156" i="2" s="1"/>
  <c r="G156" i="2"/>
  <c r="F156" i="2"/>
  <c r="I143" i="2"/>
  <c r="J143" i="2" s="1"/>
  <c r="H143" i="2"/>
  <c r="G143" i="2"/>
  <c r="F143" i="2"/>
  <c r="I130" i="2"/>
  <c r="J130" i="2" s="1"/>
  <c r="H130" i="2"/>
  <c r="G130" i="2"/>
  <c r="F130" i="2"/>
  <c r="I117" i="2"/>
  <c r="H117" i="2"/>
  <c r="J117" i="2" s="1"/>
  <c r="G117" i="2"/>
  <c r="F117" i="2"/>
  <c r="I104" i="2"/>
  <c r="J104" i="2" s="1"/>
  <c r="H104" i="2"/>
  <c r="G104" i="2"/>
  <c r="F104" i="2"/>
  <c r="I91" i="2"/>
  <c r="J91" i="2" s="1"/>
  <c r="H91" i="2"/>
  <c r="G91" i="2"/>
  <c r="F91" i="2"/>
  <c r="I78" i="2"/>
  <c r="H78" i="2"/>
  <c r="J78" i="2" s="1"/>
  <c r="G78" i="2"/>
  <c r="F78" i="2"/>
  <c r="I65" i="2"/>
  <c r="J65" i="2" s="1"/>
  <c r="H65" i="2"/>
  <c r="G65" i="2"/>
  <c r="F65" i="2"/>
  <c r="I52" i="2"/>
  <c r="J52" i="2" s="1"/>
  <c r="H52" i="2"/>
  <c r="G52" i="2"/>
  <c r="F52" i="2"/>
  <c r="I39" i="2"/>
  <c r="H39" i="2"/>
  <c r="J39" i="2" s="1"/>
  <c r="G39" i="2"/>
  <c r="F39" i="2"/>
  <c r="I37" i="2"/>
  <c r="H37" i="2"/>
  <c r="G37" i="2"/>
  <c r="F37" i="2"/>
  <c r="I26" i="2"/>
  <c r="H26" i="2"/>
  <c r="G26" i="2"/>
  <c r="F26" i="2"/>
  <c r="I24" i="2"/>
  <c r="H24" i="2"/>
  <c r="G24" i="2"/>
  <c r="F24" i="2"/>
  <c r="K305" i="17"/>
  <c r="L305" i="17" s="1"/>
  <c r="J305" i="17"/>
  <c r="K301" i="17"/>
  <c r="L301" i="17" s="1"/>
  <c r="J301" i="17"/>
  <c r="K298" i="17"/>
  <c r="L298" i="17" s="1"/>
  <c r="I298" i="17"/>
  <c r="J298" i="17" s="1"/>
  <c r="L296" i="17"/>
  <c r="K296" i="17"/>
  <c r="J296" i="17"/>
  <c r="L295" i="17"/>
  <c r="K295" i="17"/>
  <c r="J295" i="17"/>
  <c r="L294" i="17"/>
  <c r="K294" i="17"/>
  <c r="J294" i="17"/>
  <c r="L293" i="17"/>
  <c r="K293" i="17"/>
  <c r="J293" i="17"/>
  <c r="L292" i="17"/>
  <c r="K292" i="17"/>
  <c r="J292" i="17"/>
  <c r="L291" i="17"/>
  <c r="K291" i="17"/>
  <c r="J291" i="17"/>
  <c r="L290" i="17"/>
  <c r="K290" i="17"/>
  <c r="J290" i="17"/>
  <c r="L289" i="17"/>
  <c r="K289" i="17"/>
  <c r="J289" i="17"/>
  <c r="L288" i="17"/>
  <c r="K288" i="17"/>
  <c r="J288" i="17"/>
  <c r="L287" i="17"/>
  <c r="K287" i="17"/>
  <c r="J287" i="17"/>
  <c r="L286" i="17"/>
  <c r="K286" i="17"/>
  <c r="J286" i="17"/>
  <c r="L285" i="17"/>
  <c r="K285" i="17"/>
  <c r="J285" i="17"/>
  <c r="L284" i="17"/>
  <c r="K284" i="17"/>
  <c r="J284" i="17"/>
  <c r="L283" i="17"/>
  <c r="K283" i="17"/>
  <c r="J283" i="17"/>
  <c r="L282" i="17"/>
  <c r="K282" i="17"/>
  <c r="J282" i="17"/>
  <c r="L281" i="17"/>
  <c r="K281" i="17"/>
  <c r="J281" i="17"/>
  <c r="L280" i="17"/>
  <c r="K280" i="17"/>
  <c r="J280" i="17"/>
  <c r="L279" i="17"/>
  <c r="K279" i="17"/>
  <c r="J279" i="17"/>
  <c r="L278" i="17"/>
  <c r="K278" i="17"/>
  <c r="J278" i="17"/>
  <c r="L277" i="17"/>
  <c r="K277" i="17"/>
  <c r="J277" i="17"/>
  <c r="L276" i="17"/>
  <c r="K276" i="17"/>
  <c r="J276" i="17"/>
  <c r="L275" i="17"/>
  <c r="K275" i="17"/>
  <c r="J275" i="17"/>
  <c r="L274" i="17"/>
  <c r="K274" i="17"/>
  <c r="J274" i="17"/>
  <c r="L273" i="17"/>
  <c r="K273" i="17"/>
  <c r="J273" i="17"/>
  <c r="L272" i="17"/>
  <c r="K272" i="17"/>
  <c r="J272" i="17"/>
  <c r="L271" i="17"/>
  <c r="K271" i="17"/>
  <c r="J271" i="17"/>
  <c r="L270" i="17"/>
  <c r="K270" i="17"/>
  <c r="J270" i="17"/>
  <c r="L269" i="17"/>
  <c r="K269" i="17"/>
  <c r="J269" i="17"/>
  <c r="L268" i="17"/>
  <c r="K268" i="17"/>
  <c r="J268" i="17"/>
  <c r="L267" i="17"/>
  <c r="K267" i="17"/>
  <c r="J267" i="17"/>
  <c r="L266" i="17"/>
  <c r="K266" i="17"/>
  <c r="J266" i="17"/>
  <c r="L265" i="17"/>
  <c r="K265" i="17"/>
  <c r="J265" i="17"/>
  <c r="L264" i="17"/>
  <c r="K264" i="17"/>
  <c r="J264" i="17"/>
  <c r="L263" i="17"/>
  <c r="K263" i="17"/>
  <c r="J263" i="17"/>
  <c r="L262" i="17"/>
  <c r="K262" i="17"/>
  <c r="J262" i="17"/>
  <c r="L261" i="17"/>
  <c r="K261" i="17"/>
  <c r="J261" i="17"/>
  <c r="L260" i="17"/>
  <c r="K260" i="17"/>
  <c r="J260" i="17"/>
  <c r="L259" i="17"/>
  <c r="K259" i="17"/>
  <c r="J259" i="17"/>
  <c r="L258" i="17"/>
  <c r="K258" i="17"/>
  <c r="J258" i="17"/>
  <c r="L257" i="17"/>
  <c r="K257" i="17"/>
  <c r="J257" i="17"/>
  <c r="L256" i="17"/>
  <c r="K256" i="17"/>
  <c r="J256" i="17"/>
  <c r="L255" i="17"/>
  <c r="K255" i="17"/>
  <c r="J255" i="17"/>
  <c r="L254" i="17"/>
  <c r="K254" i="17"/>
  <c r="J254" i="17"/>
  <c r="L253" i="17"/>
  <c r="K253" i="17"/>
  <c r="J253" i="17"/>
  <c r="L252" i="17"/>
  <c r="K252" i="17"/>
  <c r="J252" i="17"/>
  <c r="L251" i="17"/>
  <c r="K251" i="17"/>
  <c r="J251" i="17"/>
  <c r="L250" i="17"/>
  <c r="K250" i="17"/>
  <c r="J250" i="17"/>
  <c r="L249" i="17"/>
  <c r="K249" i="17"/>
  <c r="J249" i="17"/>
  <c r="L248" i="17"/>
  <c r="K248" i="17"/>
  <c r="J248" i="17"/>
  <c r="L247" i="17"/>
  <c r="K247" i="17"/>
  <c r="J247" i="17"/>
  <c r="L246" i="17"/>
  <c r="K246" i="17"/>
  <c r="J246" i="17"/>
  <c r="L245" i="17"/>
  <c r="K245" i="17"/>
  <c r="J245" i="17"/>
  <c r="L244" i="17"/>
  <c r="K244" i="17"/>
  <c r="J244" i="17"/>
  <c r="L243" i="17"/>
  <c r="K243" i="17"/>
  <c r="J243" i="17"/>
  <c r="L242" i="17"/>
  <c r="K242" i="17"/>
  <c r="J242" i="17"/>
  <c r="L241" i="17"/>
  <c r="K241" i="17"/>
  <c r="J241" i="17"/>
  <c r="L240" i="17"/>
  <c r="K240" i="17"/>
  <c r="J240" i="17"/>
  <c r="L239" i="17"/>
  <c r="K239" i="17"/>
  <c r="J239" i="17"/>
  <c r="L238" i="17"/>
  <c r="K238" i="17"/>
  <c r="J238" i="17"/>
  <c r="L237" i="17"/>
  <c r="K237" i="17"/>
  <c r="J237" i="17"/>
  <c r="L236" i="17"/>
  <c r="K236" i="17"/>
  <c r="J236" i="17"/>
  <c r="L235" i="17"/>
  <c r="K235" i="17"/>
  <c r="J235" i="17"/>
  <c r="L234" i="17"/>
  <c r="K234" i="17"/>
  <c r="J234" i="17"/>
  <c r="K233" i="17"/>
  <c r="K232" i="17"/>
  <c r="L232" i="17" s="1"/>
  <c r="J232" i="17"/>
  <c r="K231" i="17"/>
  <c r="L231" i="17" s="1"/>
  <c r="J231" i="17"/>
  <c r="K230" i="17"/>
  <c r="L230" i="17" s="1"/>
  <c r="J230" i="17"/>
  <c r="K229" i="17"/>
  <c r="L229" i="17" s="1"/>
  <c r="J229" i="17"/>
  <c r="K228" i="17"/>
  <c r="L228" i="17" s="1"/>
  <c r="J228" i="17"/>
  <c r="K227" i="17"/>
  <c r="L227" i="17" s="1"/>
  <c r="J227" i="17"/>
  <c r="K226" i="17"/>
  <c r="L226" i="17" s="1"/>
  <c r="J226" i="17"/>
  <c r="K225" i="17"/>
  <c r="L225" i="17" s="1"/>
  <c r="J225" i="17"/>
  <c r="K224" i="17"/>
  <c r="L224" i="17" s="1"/>
  <c r="J224" i="17"/>
  <c r="K223" i="17"/>
  <c r="L223" i="17" s="1"/>
  <c r="J223" i="17"/>
  <c r="K222" i="17"/>
  <c r="L222" i="17" s="1"/>
  <c r="J222" i="17"/>
  <c r="K221" i="17"/>
  <c r="L221" i="17" s="1"/>
  <c r="J221" i="17"/>
  <c r="K220" i="17"/>
  <c r="L220" i="17" s="1"/>
  <c r="J220" i="17"/>
  <c r="K219" i="17"/>
  <c r="L219" i="17" s="1"/>
  <c r="J219" i="17"/>
  <c r="K218" i="17"/>
  <c r="L218" i="17" s="1"/>
  <c r="J218" i="17"/>
  <c r="K217" i="17"/>
  <c r="L217" i="17" s="1"/>
  <c r="J217" i="17"/>
  <c r="K216" i="17"/>
  <c r="L216" i="17" s="1"/>
  <c r="J216" i="17"/>
  <c r="K215" i="17"/>
  <c r="L215" i="17" s="1"/>
  <c r="J215" i="17"/>
  <c r="K214" i="17"/>
  <c r="L214" i="17" s="1"/>
  <c r="J214" i="17"/>
  <c r="K213" i="17"/>
  <c r="L213" i="17" s="1"/>
  <c r="J213" i="17"/>
  <c r="K212" i="17"/>
  <c r="L212" i="17" s="1"/>
  <c r="J212" i="17"/>
  <c r="K211" i="17"/>
  <c r="L211" i="17" s="1"/>
  <c r="J211" i="17"/>
  <c r="K210" i="17"/>
  <c r="L210" i="17" s="1"/>
  <c r="J210" i="17"/>
  <c r="K209" i="17"/>
  <c r="L209" i="17" s="1"/>
  <c r="J209" i="17"/>
  <c r="K208" i="17"/>
  <c r="L208" i="17" s="1"/>
  <c r="J208" i="17"/>
  <c r="K207" i="17"/>
  <c r="L207" i="17" s="1"/>
  <c r="J207" i="17"/>
  <c r="K206" i="17"/>
  <c r="L206" i="17" s="1"/>
  <c r="J206" i="17"/>
  <c r="K205" i="17"/>
  <c r="L205" i="17" s="1"/>
  <c r="J205" i="17"/>
  <c r="K204" i="17"/>
  <c r="L204" i="17" s="1"/>
  <c r="J204" i="17"/>
  <c r="K203" i="17"/>
  <c r="L203" i="17" s="1"/>
  <c r="J203" i="17"/>
  <c r="K202" i="17"/>
  <c r="L202" i="17" s="1"/>
  <c r="J202" i="17"/>
  <c r="K201" i="17"/>
  <c r="L201" i="17" s="1"/>
  <c r="J201" i="17"/>
  <c r="K200" i="17"/>
  <c r="L200" i="17" s="1"/>
  <c r="J200" i="17"/>
  <c r="K199" i="17"/>
  <c r="L199" i="17" s="1"/>
  <c r="J199" i="17"/>
  <c r="K198" i="17"/>
  <c r="L198" i="17" s="1"/>
  <c r="J198" i="17"/>
  <c r="K197" i="17"/>
  <c r="L197" i="17" s="1"/>
  <c r="J197" i="17"/>
  <c r="K196" i="17"/>
  <c r="L196" i="17" s="1"/>
  <c r="J196" i="17"/>
  <c r="K195" i="17"/>
  <c r="L195" i="17" s="1"/>
  <c r="J195" i="17"/>
  <c r="K194" i="17"/>
  <c r="L194" i="17" s="1"/>
  <c r="J194" i="17"/>
  <c r="K193" i="17"/>
  <c r="L193" i="17" s="1"/>
  <c r="J193" i="17"/>
  <c r="K192" i="17"/>
  <c r="L192" i="17" s="1"/>
  <c r="J192" i="17"/>
  <c r="K191" i="17"/>
  <c r="L191" i="17" s="1"/>
  <c r="J191" i="17"/>
  <c r="K190" i="17"/>
  <c r="L190" i="17" s="1"/>
  <c r="J190" i="17"/>
  <c r="K189" i="17"/>
  <c r="L189" i="17" s="1"/>
  <c r="J189" i="17"/>
  <c r="K188" i="17"/>
  <c r="L188" i="17" s="1"/>
  <c r="J188" i="17"/>
  <c r="K187" i="17"/>
  <c r="L187" i="17" s="1"/>
  <c r="J187" i="17"/>
  <c r="K186" i="17"/>
  <c r="L186" i="17" s="1"/>
  <c r="J186" i="17"/>
  <c r="K185" i="17"/>
  <c r="L185" i="17" s="1"/>
  <c r="J185" i="17"/>
  <c r="K184" i="17"/>
  <c r="L184" i="17" s="1"/>
  <c r="J184" i="17"/>
  <c r="K183" i="17"/>
  <c r="L183" i="17" s="1"/>
  <c r="J183" i="17"/>
  <c r="K182" i="17"/>
  <c r="L182" i="17" s="1"/>
  <c r="J182" i="17"/>
  <c r="K181" i="17"/>
  <c r="L181" i="17" s="1"/>
  <c r="J181" i="17"/>
  <c r="K180" i="17"/>
  <c r="L180" i="17" s="1"/>
  <c r="J180" i="17"/>
  <c r="K179" i="17"/>
  <c r="L179" i="17" s="1"/>
  <c r="J179" i="17"/>
  <c r="K178" i="17"/>
  <c r="L178" i="17" s="1"/>
  <c r="J178" i="17"/>
  <c r="K177" i="17"/>
  <c r="L177" i="17" s="1"/>
  <c r="J177" i="17"/>
  <c r="K176" i="17"/>
  <c r="L176" i="17" s="1"/>
  <c r="J176" i="17"/>
  <c r="K175" i="17"/>
  <c r="L175" i="17" s="1"/>
  <c r="J175" i="17"/>
  <c r="K174" i="17"/>
  <c r="L174" i="17" s="1"/>
  <c r="J174" i="17"/>
  <c r="K173" i="17"/>
  <c r="L173" i="17" s="1"/>
  <c r="J173" i="17"/>
  <c r="K172" i="17"/>
  <c r="L172" i="17" s="1"/>
  <c r="J172" i="17"/>
  <c r="K171" i="17"/>
  <c r="L171" i="17" s="1"/>
  <c r="J171" i="17"/>
  <c r="K170" i="17"/>
  <c r="L170" i="17" s="1"/>
  <c r="J170" i="17"/>
  <c r="K169" i="17"/>
  <c r="L169" i="17" s="1"/>
  <c r="J169" i="17"/>
  <c r="K168" i="17"/>
  <c r="L168" i="17" s="1"/>
  <c r="J168" i="17"/>
  <c r="K167" i="17"/>
  <c r="L167" i="17" s="1"/>
  <c r="J167" i="17"/>
  <c r="K166" i="17"/>
  <c r="L166" i="17" s="1"/>
  <c r="J166" i="17"/>
  <c r="K165" i="17"/>
  <c r="L165" i="17" s="1"/>
  <c r="J165" i="17"/>
  <c r="K164" i="17"/>
  <c r="L164" i="17" s="1"/>
  <c r="J164" i="17"/>
  <c r="K163" i="17"/>
  <c r="L163" i="17" s="1"/>
  <c r="J163" i="17"/>
  <c r="K162" i="17"/>
  <c r="L162" i="17" s="1"/>
  <c r="J162" i="17"/>
  <c r="K161" i="17"/>
  <c r="L161" i="17" s="1"/>
  <c r="J161" i="17"/>
  <c r="K160" i="17"/>
  <c r="L160" i="17" s="1"/>
  <c r="J160" i="17"/>
  <c r="K159" i="17"/>
  <c r="L159" i="17" s="1"/>
  <c r="J159" i="17"/>
  <c r="K158" i="17"/>
  <c r="L158" i="17" s="1"/>
  <c r="J158" i="17"/>
  <c r="K157" i="17"/>
  <c r="L157" i="17" s="1"/>
  <c r="J157" i="17"/>
  <c r="K156" i="17"/>
  <c r="L156" i="17" s="1"/>
  <c r="J156" i="17"/>
  <c r="K155" i="17"/>
  <c r="L155" i="17" s="1"/>
  <c r="J155" i="17"/>
  <c r="K154" i="17"/>
  <c r="L154" i="17" s="1"/>
  <c r="J154" i="17"/>
  <c r="K153" i="17"/>
  <c r="L153" i="17" s="1"/>
  <c r="J153" i="17"/>
  <c r="K152" i="17"/>
  <c r="L152" i="17" s="1"/>
  <c r="J152" i="17"/>
  <c r="K151" i="17"/>
  <c r="L151" i="17" s="1"/>
  <c r="J151" i="17"/>
  <c r="K150" i="17"/>
  <c r="L150" i="17" s="1"/>
  <c r="J150" i="17"/>
  <c r="K149" i="17"/>
  <c r="L149" i="17" s="1"/>
  <c r="J149" i="17"/>
  <c r="L148" i="17"/>
  <c r="K148" i="17"/>
  <c r="J148" i="17"/>
  <c r="L147" i="17"/>
  <c r="K147" i="17"/>
  <c r="J147" i="17"/>
  <c r="L146" i="17"/>
  <c r="K146" i="17"/>
  <c r="J146" i="17"/>
  <c r="L145" i="17"/>
  <c r="K145" i="17"/>
  <c r="J145" i="17"/>
  <c r="L144" i="17"/>
  <c r="K144" i="17"/>
  <c r="J144" i="17"/>
  <c r="L143" i="17"/>
  <c r="K143" i="17"/>
  <c r="J143" i="17"/>
  <c r="L142" i="17"/>
  <c r="K142" i="17"/>
  <c r="J142" i="17"/>
  <c r="L141" i="17"/>
  <c r="K141" i="17"/>
  <c r="J141" i="17"/>
  <c r="L140" i="17"/>
  <c r="K140" i="17"/>
  <c r="J140" i="17"/>
  <c r="L139" i="17"/>
  <c r="K139" i="17"/>
  <c r="J139" i="17"/>
  <c r="L138" i="17"/>
  <c r="K138" i="17"/>
  <c r="J138" i="17"/>
  <c r="L137" i="17"/>
  <c r="K137" i="17"/>
  <c r="J137" i="17"/>
  <c r="L136" i="17"/>
  <c r="K136" i="17"/>
  <c r="J136" i="17"/>
  <c r="L135" i="17"/>
  <c r="K135" i="17"/>
  <c r="J135" i="17"/>
  <c r="L134" i="17"/>
  <c r="K134" i="17"/>
  <c r="J134" i="17"/>
  <c r="L133" i="17"/>
  <c r="K133" i="17"/>
  <c r="J133" i="17"/>
  <c r="L132" i="17"/>
  <c r="K132" i="17"/>
  <c r="J132" i="17"/>
  <c r="L131" i="17"/>
  <c r="K131" i="17"/>
  <c r="J131" i="17"/>
  <c r="L130" i="17"/>
  <c r="K130" i="17"/>
  <c r="J130" i="17"/>
  <c r="L129" i="17"/>
  <c r="K129" i="17"/>
  <c r="J129" i="17"/>
  <c r="L128" i="17"/>
  <c r="K128" i="17"/>
  <c r="J128" i="17"/>
  <c r="L127" i="17"/>
  <c r="K127" i="17"/>
  <c r="J127" i="17"/>
  <c r="L126" i="17"/>
  <c r="K126" i="17"/>
  <c r="J126" i="17"/>
  <c r="L125" i="17"/>
  <c r="K125" i="17"/>
  <c r="J125" i="17"/>
  <c r="L124" i="17"/>
  <c r="K124" i="17"/>
  <c r="J124" i="17"/>
  <c r="L123" i="17"/>
  <c r="K123" i="17"/>
  <c r="J123" i="17"/>
  <c r="L122" i="17"/>
  <c r="K122" i="17"/>
  <c r="J122" i="17"/>
  <c r="L121" i="17"/>
  <c r="K121" i="17"/>
  <c r="J121" i="17"/>
  <c r="L120" i="17"/>
  <c r="K120" i="17"/>
  <c r="J120" i="17"/>
  <c r="L119" i="17"/>
  <c r="K119" i="17"/>
  <c r="J119" i="17"/>
  <c r="L118" i="17"/>
  <c r="K118" i="17"/>
  <c r="J118" i="17"/>
  <c r="L117" i="17"/>
  <c r="K117" i="17"/>
  <c r="J117" i="17"/>
  <c r="L116" i="17"/>
  <c r="K116" i="17"/>
  <c r="J116" i="17"/>
  <c r="L115" i="17"/>
  <c r="K115" i="17"/>
  <c r="J115" i="17"/>
  <c r="L114" i="17"/>
  <c r="K114" i="17"/>
  <c r="J114" i="17"/>
  <c r="L113" i="17"/>
  <c r="K113" i="17"/>
  <c r="J113" i="17"/>
  <c r="L112" i="17"/>
  <c r="K112" i="17"/>
  <c r="J112" i="17"/>
  <c r="L111" i="17"/>
  <c r="K111" i="17"/>
  <c r="J111" i="17"/>
  <c r="L110" i="17"/>
  <c r="K110" i="17"/>
  <c r="J110" i="17"/>
  <c r="L109" i="17"/>
  <c r="K109" i="17"/>
  <c r="J109" i="17"/>
  <c r="L108" i="17"/>
  <c r="K108" i="17"/>
  <c r="J108" i="17"/>
  <c r="L107" i="17"/>
  <c r="K107" i="17"/>
  <c r="J107" i="17"/>
  <c r="L106" i="17"/>
  <c r="K106" i="17"/>
  <c r="J106" i="17"/>
  <c r="L105" i="17"/>
  <c r="K105" i="17"/>
  <c r="J105" i="17"/>
  <c r="L104" i="17"/>
  <c r="K104" i="17"/>
  <c r="J104" i="17"/>
  <c r="L103" i="17"/>
  <c r="K103" i="17"/>
  <c r="J103" i="17"/>
  <c r="L102" i="17"/>
  <c r="K102" i="17"/>
  <c r="J102" i="17"/>
  <c r="L101" i="17"/>
  <c r="K101" i="17"/>
  <c r="J101" i="17"/>
  <c r="L100" i="17"/>
  <c r="K100" i="17"/>
  <c r="J100" i="17"/>
  <c r="L99" i="17"/>
  <c r="K99" i="17"/>
  <c r="J99" i="17"/>
  <c r="L98" i="17"/>
  <c r="K98" i="17"/>
  <c r="J98" i="17"/>
  <c r="L97" i="17"/>
  <c r="K97" i="17"/>
  <c r="J97" i="17"/>
  <c r="L96" i="17"/>
  <c r="K96" i="17"/>
  <c r="J96" i="17"/>
  <c r="L95" i="17"/>
  <c r="K95" i="17"/>
  <c r="J95" i="17"/>
  <c r="L94" i="17"/>
  <c r="K94" i="17"/>
  <c r="J94" i="17"/>
  <c r="L93" i="17"/>
  <c r="K93" i="17"/>
  <c r="J93" i="17"/>
  <c r="L92" i="17"/>
  <c r="K92" i="17"/>
  <c r="J92" i="17"/>
  <c r="L91" i="17"/>
  <c r="K91" i="17"/>
  <c r="J91" i="17"/>
  <c r="L90" i="17"/>
  <c r="K90" i="17"/>
  <c r="J90" i="17"/>
  <c r="L89" i="17"/>
  <c r="K89" i="17"/>
  <c r="J89" i="17"/>
  <c r="L88" i="17"/>
  <c r="K88" i="17"/>
  <c r="J88" i="17"/>
  <c r="L87" i="17"/>
  <c r="K87" i="17"/>
  <c r="J87" i="17"/>
  <c r="L86" i="17"/>
  <c r="K86" i="17"/>
  <c r="J86" i="17"/>
  <c r="L85" i="17"/>
  <c r="K85" i="17"/>
  <c r="J85" i="17"/>
  <c r="L84" i="17"/>
  <c r="K84" i="17"/>
  <c r="J84" i="17"/>
  <c r="L83" i="17"/>
  <c r="K83" i="17"/>
  <c r="J83" i="17"/>
  <c r="L82" i="17"/>
  <c r="K82" i="17"/>
  <c r="J82" i="17"/>
  <c r="L81" i="17"/>
  <c r="K81" i="17"/>
  <c r="J81" i="17"/>
  <c r="L80" i="17"/>
  <c r="K80" i="17"/>
  <c r="J80" i="17"/>
  <c r="L79" i="17"/>
  <c r="K79" i="17"/>
  <c r="J79" i="17"/>
  <c r="L78" i="17"/>
  <c r="K78" i="17"/>
  <c r="J78" i="17"/>
  <c r="L77" i="17"/>
  <c r="K77" i="17"/>
  <c r="J77" i="17"/>
  <c r="L76" i="17"/>
  <c r="K76" i="17"/>
  <c r="J76" i="17"/>
  <c r="L75" i="17"/>
  <c r="K75" i="17"/>
  <c r="J75" i="17"/>
  <c r="L74" i="17"/>
  <c r="K74" i="17"/>
  <c r="J74" i="17"/>
  <c r="L73" i="17"/>
  <c r="K73" i="17"/>
  <c r="J73" i="17"/>
  <c r="L72" i="17"/>
  <c r="K72" i="17"/>
  <c r="J72" i="17"/>
  <c r="L71" i="17"/>
  <c r="K71" i="17"/>
  <c r="J71" i="17"/>
  <c r="L70" i="17"/>
  <c r="K70" i="17"/>
  <c r="J70" i="17"/>
  <c r="L69" i="17"/>
  <c r="K69" i="17"/>
  <c r="J69" i="17"/>
  <c r="L68" i="17"/>
  <c r="K68" i="17"/>
  <c r="J68" i="17"/>
  <c r="L67" i="17"/>
  <c r="K67" i="17"/>
  <c r="J67" i="17"/>
  <c r="L66" i="17"/>
  <c r="K66" i="17"/>
  <c r="J66" i="17"/>
  <c r="L65" i="17"/>
  <c r="K65" i="17"/>
  <c r="J65" i="17"/>
  <c r="L64" i="17"/>
  <c r="K64" i="17"/>
  <c r="J64" i="17"/>
  <c r="L63" i="17"/>
  <c r="K63" i="17"/>
  <c r="J63" i="17"/>
  <c r="L62" i="17"/>
  <c r="K62" i="17"/>
  <c r="J62" i="17"/>
  <c r="L61" i="17"/>
  <c r="K61" i="17"/>
  <c r="J61" i="17"/>
  <c r="L60" i="17"/>
  <c r="K60" i="17"/>
  <c r="J60" i="17"/>
  <c r="L59" i="17"/>
  <c r="K59" i="17"/>
  <c r="J59" i="17"/>
  <c r="L58" i="17"/>
  <c r="K58" i="17"/>
  <c r="J58" i="17"/>
  <c r="L57" i="17"/>
  <c r="K57" i="17"/>
  <c r="J57" i="17"/>
  <c r="L56" i="17"/>
  <c r="K56" i="17"/>
  <c r="J56" i="17"/>
  <c r="L55" i="17"/>
  <c r="K55" i="17"/>
  <c r="J55" i="17"/>
  <c r="L54" i="17"/>
  <c r="K54" i="17"/>
  <c r="J54" i="17"/>
  <c r="L53" i="17"/>
  <c r="K53" i="17"/>
  <c r="J53" i="17"/>
  <c r="L52" i="17"/>
  <c r="K52" i="17"/>
  <c r="J52" i="17"/>
  <c r="L51" i="17"/>
  <c r="K51" i="17"/>
  <c r="J51" i="17"/>
  <c r="L50" i="17"/>
  <c r="K50" i="17"/>
  <c r="J50" i="17"/>
  <c r="L49" i="17"/>
  <c r="K49" i="17"/>
  <c r="J49" i="17"/>
  <c r="L48" i="17"/>
  <c r="K48" i="17"/>
  <c r="J48" i="17"/>
  <c r="L47" i="17"/>
  <c r="K47" i="17"/>
  <c r="J47" i="17"/>
  <c r="L46" i="17"/>
  <c r="K46" i="17"/>
  <c r="J46" i="17"/>
  <c r="L45" i="17"/>
  <c r="K45" i="17"/>
  <c r="J45" i="17"/>
  <c r="L44" i="17"/>
  <c r="K44" i="17"/>
  <c r="J44" i="17"/>
  <c r="L43" i="17"/>
  <c r="K43" i="17"/>
  <c r="J43" i="17"/>
  <c r="L42" i="17"/>
  <c r="K42" i="17"/>
  <c r="J42" i="17"/>
  <c r="L41" i="17"/>
  <c r="K41" i="17"/>
  <c r="J41" i="17"/>
  <c r="L40" i="17"/>
  <c r="K40" i="17"/>
  <c r="J40" i="17"/>
  <c r="L39" i="17"/>
  <c r="K39" i="17"/>
  <c r="J39" i="17"/>
  <c r="L38" i="17"/>
  <c r="K38" i="17"/>
  <c r="J38" i="17"/>
  <c r="L37" i="17"/>
  <c r="K37" i="17"/>
  <c r="J37" i="17"/>
  <c r="L36" i="17"/>
  <c r="K36" i="17"/>
  <c r="J36" i="17"/>
  <c r="L35" i="17"/>
  <c r="K35" i="17"/>
  <c r="J35" i="17"/>
  <c r="L34" i="17"/>
  <c r="K34" i="17"/>
  <c r="J34" i="17"/>
  <c r="L33" i="17"/>
  <c r="K33" i="17"/>
  <c r="J33" i="17"/>
  <c r="L32" i="17"/>
  <c r="K32" i="17"/>
  <c r="J32" i="17"/>
  <c r="L31" i="17"/>
  <c r="K31" i="17"/>
  <c r="J31" i="17"/>
  <c r="L30" i="17"/>
  <c r="K30" i="17"/>
  <c r="J30" i="17"/>
  <c r="L29" i="17"/>
  <c r="K29" i="17"/>
  <c r="J29" i="17"/>
  <c r="L28" i="17"/>
  <c r="K28" i="17"/>
  <c r="J28" i="17"/>
  <c r="L27" i="17"/>
  <c r="K27" i="17"/>
  <c r="J27" i="17"/>
  <c r="L26" i="17"/>
  <c r="K26" i="17"/>
  <c r="J26" i="17"/>
  <c r="L25" i="17"/>
  <c r="K25" i="17"/>
  <c r="J25" i="17"/>
  <c r="L24" i="17"/>
  <c r="K24" i="17"/>
  <c r="J24" i="17"/>
  <c r="L23" i="17"/>
  <c r="K23" i="17"/>
  <c r="J23" i="17"/>
  <c r="L22" i="17"/>
  <c r="K22" i="17"/>
  <c r="J22" i="17"/>
  <c r="L21" i="17"/>
  <c r="K21" i="17"/>
  <c r="J21" i="17"/>
  <c r="L20" i="17"/>
  <c r="K20" i="17"/>
  <c r="J20" i="17"/>
  <c r="L19" i="17"/>
  <c r="K19" i="17"/>
  <c r="J19" i="17"/>
  <c r="L18" i="17"/>
  <c r="K18" i="17"/>
  <c r="J18" i="17"/>
  <c r="L17" i="17"/>
  <c r="K17" i="17"/>
  <c r="J17" i="17"/>
  <c r="L16" i="17"/>
  <c r="K16" i="17"/>
  <c r="J16" i="17"/>
  <c r="L15" i="17"/>
  <c r="K15" i="17"/>
  <c r="J15" i="17"/>
  <c r="L14" i="17"/>
  <c r="K14" i="17"/>
  <c r="J14" i="17"/>
  <c r="L13" i="17"/>
  <c r="K13" i="17"/>
  <c r="J13" i="17"/>
  <c r="L12" i="17"/>
  <c r="K12" i="17"/>
  <c r="J12" i="17"/>
  <c r="F14" i="3"/>
  <c r="E14" i="3"/>
  <c r="D14" i="3"/>
  <c r="K26" i="10"/>
  <c r="K23" i="10"/>
  <c r="K22" i="10"/>
  <c r="K18" i="10"/>
  <c r="F13" i="3"/>
  <c r="G13" i="3"/>
  <c r="G7" i="3"/>
  <c r="E7" i="3"/>
  <c r="K5" i="13"/>
  <c r="K6" i="13"/>
  <c r="K4" i="13"/>
  <c r="D19" i="3"/>
  <c r="E19" i="3"/>
  <c r="K23" i="16"/>
  <c r="K18" i="16"/>
  <c r="F18" i="3"/>
  <c r="E18" i="3"/>
  <c r="D18" i="3"/>
  <c r="K27" i="15"/>
  <c r="K24" i="15"/>
  <c r="K18" i="15"/>
  <c r="D17" i="3"/>
  <c r="K18" i="14"/>
  <c r="E16" i="3"/>
  <c r="D16" i="3"/>
  <c r="K17" i="12"/>
  <c r="D15" i="3"/>
  <c r="K18" i="11"/>
  <c r="E13" i="3"/>
  <c r="D13" i="3"/>
  <c r="K21" i="9"/>
  <c r="K19" i="9"/>
  <c r="H12" i="3"/>
  <c r="F12" i="3"/>
  <c r="E12" i="3"/>
  <c r="D12" i="3"/>
  <c r="K51" i="8"/>
  <c r="K48" i="8"/>
  <c r="K46" i="8"/>
  <c r="K39" i="8"/>
  <c r="K18" i="8"/>
  <c r="D11" i="3"/>
  <c r="K18" i="7"/>
  <c r="D9" i="3"/>
  <c r="E8" i="3"/>
  <c r="D8" i="3"/>
  <c r="C19" i="3"/>
  <c r="C18" i="3"/>
  <c r="C16" i="3"/>
  <c r="C15" i="3"/>
  <c r="C14" i="3"/>
  <c r="C13" i="3"/>
  <c r="C12" i="3"/>
  <c r="C11" i="3"/>
  <c r="C10" i="3"/>
  <c r="C9" i="3"/>
  <c r="C8" i="3"/>
  <c r="C7" i="3"/>
  <c r="I25" i="16"/>
  <c r="J25" i="16" s="1"/>
  <c r="H25" i="16"/>
  <c r="G25" i="16"/>
  <c r="F25" i="16"/>
  <c r="I30" i="15"/>
  <c r="H30" i="15"/>
  <c r="G30" i="15"/>
  <c r="F30" i="15"/>
  <c r="F21" i="14"/>
  <c r="G21" i="14"/>
  <c r="H21" i="14"/>
  <c r="J21" i="14" s="1"/>
  <c r="I21" i="14"/>
  <c r="I8" i="13"/>
  <c r="H8" i="13"/>
  <c r="G8" i="13"/>
  <c r="F8" i="13"/>
  <c r="I20" i="12"/>
  <c r="H20" i="12"/>
  <c r="G20" i="12"/>
  <c r="F20" i="12"/>
  <c r="I25" i="11"/>
  <c r="H25" i="11"/>
  <c r="G25" i="11"/>
  <c r="F25" i="11"/>
  <c r="F28" i="10"/>
  <c r="G28" i="10"/>
  <c r="H28" i="10"/>
  <c r="I28" i="10"/>
  <c r="I25" i="9"/>
  <c r="H25" i="9"/>
  <c r="G25" i="9"/>
  <c r="F25" i="9"/>
  <c r="I53" i="8"/>
  <c r="H53" i="8"/>
  <c r="G53" i="8"/>
  <c r="F53" i="8"/>
  <c r="I21" i="7"/>
  <c r="H21" i="7"/>
  <c r="G21" i="7"/>
  <c r="F21" i="7"/>
  <c r="J24" i="2" l="1"/>
  <c r="H364" i="2"/>
  <c r="J37" i="2"/>
  <c r="I364" i="2"/>
  <c r="G364" i="2"/>
  <c r="F364" i="2"/>
  <c r="J30" i="15"/>
  <c r="J8" i="13"/>
  <c r="J20" i="12"/>
  <c r="J25" i="11"/>
  <c r="J28" i="10"/>
  <c r="J25" i="9"/>
  <c r="J53" i="8"/>
  <c r="J21" i="7"/>
  <c r="I25" i="6"/>
  <c r="H25" i="6"/>
  <c r="G25" i="6"/>
  <c r="F25" i="6"/>
  <c r="I26" i="5"/>
  <c r="H26" i="5"/>
  <c r="G26" i="5"/>
  <c r="F26" i="5"/>
  <c r="J29" i="4"/>
  <c r="J33" i="4"/>
  <c r="I33" i="4"/>
  <c r="H33" i="4"/>
  <c r="G33" i="4"/>
  <c r="F33" i="4"/>
  <c r="I29" i="4"/>
  <c r="H29" i="4"/>
  <c r="G29" i="4"/>
  <c r="F29" i="4"/>
  <c r="J364" i="2" l="1"/>
  <c r="J25" i="6"/>
  <c r="J26" i="5"/>
  <c r="H20" i="3" l="1"/>
  <c r="G20" i="3"/>
  <c r="F20" i="3"/>
  <c r="E20" i="3"/>
  <c r="D20" i="3"/>
  <c r="C20" i="3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I9" i="3"/>
  <c r="J9" i="3" s="1"/>
  <c r="I8" i="3"/>
  <c r="J8" i="3" s="1"/>
  <c r="I7" i="3"/>
  <c r="J7" i="3" s="1"/>
  <c r="L369" i="2"/>
  <c r="K373" i="2"/>
  <c r="L373" i="2" s="1"/>
  <c r="K369" i="2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5" i="2"/>
  <c r="L25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8" i="2"/>
  <c r="L38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66" i="2"/>
  <c r="L66" i="2" s="1"/>
  <c r="K67" i="2"/>
  <c r="L67" i="2" s="1"/>
  <c r="K68" i="2"/>
  <c r="L68" i="2" s="1"/>
  <c r="K69" i="2"/>
  <c r="L69" i="2" s="1"/>
  <c r="K70" i="2"/>
  <c r="L70" i="2" s="1"/>
  <c r="K71" i="2"/>
  <c r="L71" i="2" s="1"/>
  <c r="K72" i="2"/>
  <c r="L72" i="2" s="1"/>
  <c r="K73" i="2"/>
  <c r="L73" i="2" s="1"/>
  <c r="K74" i="2"/>
  <c r="L74" i="2" s="1"/>
  <c r="K75" i="2"/>
  <c r="L75" i="2" s="1"/>
  <c r="K76" i="2"/>
  <c r="L76" i="2" s="1"/>
  <c r="K77" i="2"/>
  <c r="L77" i="2" s="1"/>
  <c r="K79" i="2"/>
  <c r="L79" i="2" s="1"/>
  <c r="K80" i="2"/>
  <c r="L80" i="2" s="1"/>
  <c r="K81" i="2"/>
  <c r="L81" i="2" s="1"/>
  <c r="K82" i="2"/>
  <c r="L82" i="2" s="1"/>
  <c r="K83" i="2"/>
  <c r="L83" i="2" s="1"/>
  <c r="K84" i="2"/>
  <c r="L84" i="2" s="1"/>
  <c r="K85" i="2"/>
  <c r="L85" i="2" s="1"/>
  <c r="K86" i="2"/>
  <c r="L86" i="2" s="1"/>
  <c r="K87" i="2"/>
  <c r="L87" i="2" s="1"/>
  <c r="K88" i="2"/>
  <c r="L88" i="2" s="1"/>
  <c r="K89" i="2"/>
  <c r="L89" i="2" s="1"/>
  <c r="K90" i="2"/>
  <c r="L90" i="2" s="1"/>
  <c r="K92" i="2"/>
  <c r="L92" i="2" s="1"/>
  <c r="K93" i="2"/>
  <c r="L93" i="2" s="1"/>
  <c r="K94" i="2"/>
  <c r="L94" i="2" s="1"/>
  <c r="K95" i="2"/>
  <c r="L95" i="2" s="1"/>
  <c r="K96" i="2"/>
  <c r="L96" i="2" s="1"/>
  <c r="K97" i="2"/>
  <c r="L97" i="2" s="1"/>
  <c r="K98" i="2"/>
  <c r="L98" i="2" s="1"/>
  <c r="K99" i="2"/>
  <c r="L99" i="2" s="1"/>
  <c r="K100" i="2"/>
  <c r="L100" i="2" s="1"/>
  <c r="K101" i="2"/>
  <c r="L101" i="2" s="1"/>
  <c r="K102" i="2"/>
  <c r="L102" i="2" s="1"/>
  <c r="K103" i="2"/>
  <c r="L103" i="2" s="1"/>
  <c r="K105" i="2"/>
  <c r="L105" i="2" s="1"/>
  <c r="K106" i="2"/>
  <c r="L106" i="2" s="1"/>
  <c r="K107" i="2"/>
  <c r="L107" i="2" s="1"/>
  <c r="K108" i="2"/>
  <c r="L108" i="2" s="1"/>
  <c r="K109" i="2"/>
  <c r="L109" i="2" s="1"/>
  <c r="K110" i="2"/>
  <c r="L110" i="2" s="1"/>
  <c r="K111" i="2"/>
  <c r="L111" i="2" s="1"/>
  <c r="K112" i="2"/>
  <c r="L112" i="2" s="1"/>
  <c r="K113" i="2"/>
  <c r="L113" i="2" s="1"/>
  <c r="K114" i="2"/>
  <c r="L114" i="2" s="1"/>
  <c r="K115" i="2"/>
  <c r="L115" i="2" s="1"/>
  <c r="K116" i="2"/>
  <c r="L116" i="2" s="1"/>
  <c r="K118" i="2"/>
  <c r="L118" i="2" s="1"/>
  <c r="K119" i="2"/>
  <c r="L119" i="2" s="1"/>
  <c r="K120" i="2"/>
  <c r="L120" i="2" s="1"/>
  <c r="K121" i="2"/>
  <c r="L121" i="2" s="1"/>
  <c r="K122" i="2"/>
  <c r="L122" i="2" s="1"/>
  <c r="K123" i="2"/>
  <c r="L123" i="2" s="1"/>
  <c r="K124" i="2"/>
  <c r="L124" i="2" s="1"/>
  <c r="K125" i="2"/>
  <c r="L125" i="2" s="1"/>
  <c r="K126" i="2"/>
  <c r="L126" i="2" s="1"/>
  <c r="K127" i="2"/>
  <c r="L127" i="2" s="1"/>
  <c r="K128" i="2"/>
  <c r="L128" i="2" s="1"/>
  <c r="K129" i="2"/>
  <c r="L129" i="2" s="1"/>
  <c r="K131" i="2"/>
  <c r="L131" i="2" s="1"/>
  <c r="K132" i="2"/>
  <c r="L132" i="2" s="1"/>
  <c r="K133" i="2"/>
  <c r="L133" i="2" s="1"/>
  <c r="K134" i="2"/>
  <c r="L134" i="2" s="1"/>
  <c r="K135" i="2"/>
  <c r="L135" i="2" s="1"/>
  <c r="K136" i="2"/>
  <c r="L136" i="2" s="1"/>
  <c r="K137" i="2"/>
  <c r="L137" i="2" s="1"/>
  <c r="K138" i="2"/>
  <c r="L138" i="2" s="1"/>
  <c r="K139" i="2"/>
  <c r="L139" i="2" s="1"/>
  <c r="K140" i="2"/>
  <c r="L140" i="2" s="1"/>
  <c r="K141" i="2"/>
  <c r="L141" i="2" s="1"/>
  <c r="K142" i="2"/>
  <c r="L142" i="2" s="1"/>
  <c r="K144" i="2"/>
  <c r="L144" i="2" s="1"/>
  <c r="K145" i="2"/>
  <c r="L145" i="2" s="1"/>
  <c r="K146" i="2"/>
  <c r="L146" i="2" s="1"/>
  <c r="K147" i="2"/>
  <c r="L147" i="2" s="1"/>
  <c r="K148" i="2"/>
  <c r="L148" i="2" s="1"/>
  <c r="K149" i="2"/>
  <c r="L149" i="2" s="1"/>
  <c r="K150" i="2"/>
  <c r="L150" i="2" s="1"/>
  <c r="K151" i="2"/>
  <c r="L151" i="2" s="1"/>
  <c r="K152" i="2"/>
  <c r="L152" i="2" s="1"/>
  <c r="K153" i="2"/>
  <c r="L153" i="2" s="1"/>
  <c r="K154" i="2"/>
  <c r="L154" i="2" s="1"/>
  <c r="K155" i="2"/>
  <c r="L155" i="2" s="1"/>
  <c r="K157" i="2"/>
  <c r="L157" i="2" s="1"/>
  <c r="K158" i="2"/>
  <c r="L158" i="2" s="1"/>
  <c r="K159" i="2"/>
  <c r="L159" i="2" s="1"/>
  <c r="K160" i="2"/>
  <c r="L160" i="2" s="1"/>
  <c r="K161" i="2"/>
  <c r="L161" i="2" s="1"/>
  <c r="K162" i="2"/>
  <c r="L162" i="2" s="1"/>
  <c r="K163" i="2"/>
  <c r="L163" i="2" s="1"/>
  <c r="K164" i="2"/>
  <c r="L164" i="2" s="1"/>
  <c r="K165" i="2"/>
  <c r="L165" i="2" s="1"/>
  <c r="K166" i="2"/>
  <c r="L166" i="2" s="1"/>
  <c r="K167" i="2"/>
  <c r="L167" i="2" s="1"/>
  <c r="K168" i="2"/>
  <c r="L168" i="2" s="1"/>
  <c r="K170" i="2"/>
  <c r="L170" i="2" s="1"/>
  <c r="K171" i="2"/>
  <c r="L171" i="2" s="1"/>
  <c r="K172" i="2"/>
  <c r="L172" i="2" s="1"/>
  <c r="K173" i="2"/>
  <c r="L173" i="2" s="1"/>
  <c r="K174" i="2"/>
  <c r="L174" i="2" s="1"/>
  <c r="K175" i="2"/>
  <c r="L175" i="2" s="1"/>
  <c r="K176" i="2"/>
  <c r="L176" i="2" s="1"/>
  <c r="K177" i="2"/>
  <c r="L177" i="2" s="1"/>
  <c r="K178" i="2"/>
  <c r="L178" i="2" s="1"/>
  <c r="K179" i="2"/>
  <c r="L179" i="2" s="1"/>
  <c r="K180" i="2"/>
  <c r="L180" i="2" s="1"/>
  <c r="K181" i="2"/>
  <c r="L181" i="2" s="1"/>
  <c r="K183" i="2"/>
  <c r="L183" i="2" s="1"/>
  <c r="K184" i="2"/>
  <c r="L184" i="2" s="1"/>
  <c r="K185" i="2"/>
  <c r="L185" i="2" s="1"/>
  <c r="K186" i="2"/>
  <c r="L186" i="2" s="1"/>
  <c r="K187" i="2"/>
  <c r="L187" i="2" s="1"/>
  <c r="K188" i="2"/>
  <c r="L188" i="2" s="1"/>
  <c r="K189" i="2"/>
  <c r="L189" i="2" s="1"/>
  <c r="K190" i="2"/>
  <c r="L190" i="2" s="1"/>
  <c r="K191" i="2"/>
  <c r="L191" i="2" s="1"/>
  <c r="K192" i="2"/>
  <c r="L192" i="2" s="1"/>
  <c r="K193" i="2"/>
  <c r="L193" i="2" s="1"/>
  <c r="K194" i="2"/>
  <c r="L194" i="2" s="1"/>
  <c r="K196" i="2"/>
  <c r="L196" i="2" s="1"/>
  <c r="K197" i="2"/>
  <c r="L197" i="2" s="1"/>
  <c r="K198" i="2"/>
  <c r="L198" i="2" s="1"/>
  <c r="K199" i="2"/>
  <c r="L199" i="2" s="1"/>
  <c r="K200" i="2"/>
  <c r="L200" i="2" s="1"/>
  <c r="K201" i="2"/>
  <c r="L201" i="2" s="1"/>
  <c r="K202" i="2"/>
  <c r="L202" i="2" s="1"/>
  <c r="K203" i="2"/>
  <c r="L203" i="2" s="1"/>
  <c r="K204" i="2"/>
  <c r="L204" i="2" s="1"/>
  <c r="K205" i="2"/>
  <c r="L205" i="2" s="1"/>
  <c r="K206" i="2"/>
  <c r="L206" i="2" s="1"/>
  <c r="K207" i="2"/>
  <c r="L207" i="2" s="1"/>
  <c r="K209" i="2"/>
  <c r="L209" i="2" s="1"/>
  <c r="K210" i="2"/>
  <c r="L210" i="2" s="1"/>
  <c r="K211" i="2"/>
  <c r="L211" i="2" s="1"/>
  <c r="K212" i="2"/>
  <c r="L212" i="2" s="1"/>
  <c r="K213" i="2"/>
  <c r="L213" i="2" s="1"/>
  <c r="K214" i="2"/>
  <c r="L214" i="2" s="1"/>
  <c r="K215" i="2"/>
  <c r="L215" i="2" s="1"/>
  <c r="K216" i="2"/>
  <c r="L216" i="2" s="1"/>
  <c r="K217" i="2"/>
  <c r="L217" i="2" s="1"/>
  <c r="K218" i="2"/>
  <c r="L218" i="2" s="1"/>
  <c r="K219" i="2"/>
  <c r="L219" i="2" s="1"/>
  <c r="K220" i="2"/>
  <c r="L220" i="2" s="1"/>
  <c r="K222" i="2"/>
  <c r="L222" i="2" s="1"/>
  <c r="K224" i="2"/>
  <c r="L224" i="2" s="1"/>
  <c r="K226" i="2"/>
  <c r="L226" i="2" s="1"/>
  <c r="K228" i="2"/>
  <c r="L228" i="2" s="1"/>
  <c r="K230" i="2"/>
  <c r="L230" i="2" s="1"/>
  <c r="K232" i="2"/>
  <c r="L232" i="2" s="1"/>
  <c r="K233" i="2"/>
  <c r="L233" i="2" s="1"/>
  <c r="K235" i="2"/>
  <c r="L235" i="2" s="1"/>
  <c r="K236" i="2"/>
  <c r="L236" i="2" s="1"/>
  <c r="K237" i="2"/>
  <c r="L237" i="2" s="1"/>
  <c r="K238" i="2"/>
  <c r="L238" i="2" s="1"/>
  <c r="K240" i="2"/>
  <c r="L240" i="2" s="1"/>
  <c r="K241" i="2"/>
  <c r="L241" i="2" s="1"/>
  <c r="K242" i="2"/>
  <c r="L242" i="2" s="1"/>
  <c r="K243" i="2"/>
  <c r="L243" i="2" s="1"/>
  <c r="K244" i="2"/>
  <c r="L244" i="2" s="1"/>
  <c r="K245" i="2"/>
  <c r="L245" i="2" s="1"/>
  <c r="K247" i="2"/>
  <c r="L247" i="2" s="1"/>
  <c r="K249" i="2"/>
  <c r="L249" i="2" s="1"/>
  <c r="K250" i="2"/>
  <c r="L250" i="2" s="1"/>
  <c r="K251" i="2"/>
  <c r="L251" i="2" s="1"/>
  <c r="K252" i="2"/>
  <c r="L252" i="2" s="1"/>
  <c r="K254" i="2"/>
  <c r="L254" i="2" s="1"/>
  <c r="K255" i="2"/>
  <c r="L255" i="2" s="1"/>
  <c r="K257" i="2"/>
  <c r="L257" i="2" s="1"/>
  <c r="K259" i="2"/>
  <c r="L259" i="2" s="1"/>
  <c r="K260" i="2"/>
  <c r="L260" i="2" s="1"/>
  <c r="K262" i="2"/>
  <c r="L262" i="2" s="1"/>
  <c r="K264" i="2"/>
  <c r="L264" i="2" s="1"/>
  <c r="K265" i="2"/>
  <c r="L265" i="2" s="1"/>
  <c r="K267" i="2"/>
  <c r="L267" i="2" s="1"/>
  <c r="K268" i="2"/>
  <c r="L268" i="2" s="1"/>
  <c r="K269" i="2"/>
  <c r="L269" i="2" s="1"/>
  <c r="K270" i="2"/>
  <c r="L270" i="2" s="1"/>
  <c r="K272" i="2"/>
  <c r="L272" i="2" s="1"/>
  <c r="K273" i="2"/>
  <c r="L273" i="2" s="1"/>
  <c r="K274" i="2"/>
  <c r="L274" i="2" s="1"/>
  <c r="K275" i="2"/>
  <c r="L275" i="2" s="1"/>
  <c r="K276" i="2"/>
  <c r="L276" i="2" s="1"/>
  <c r="K277" i="2"/>
  <c r="L277" i="2" s="1"/>
  <c r="K279" i="2"/>
  <c r="L279" i="2" s="1"/>
  <c r="K280" i="2"/>
  <c r="L280" i="2" s="1"/>
  <c r="K282" i="2"/>
  <c r="L282" i="2" s="1"/>
  <c r="K283" i="2"/>
  <c r="L283" i="2" s="1"/>
  <c r="K285" i="2"/>
  <c r="L285" i="2" s="1"/>
  <c r="K287" i="2"/>
  <c r="L287" i="2" s="1"/>
  <c r="K288" i="2"/>
  <c r="L288" i="2" s="1"/>
  <c r="K289" i="2"/>
  <c r="L289" i="2" s="1"/>
  <c r="K290" i="2"/>
  <c r="L290" i="2" s="1"/>
  <c r="K291" i="2"/>
  <c r="L291" i="2" s="1"/>
  <c r="K292" i="2"/>
  <c r="L292" i="2" s="1"/>
  <c r="K293" i="2"/>
  <c r="L293" i="2" s="1"/>
  <c r="K294" i="2"/>
  <c r="L294" i="2" s="1"/>
  <c r="K295" i="2"/>
  <c r="L295" i="2" s="1"/>
  <c r="K296" i="2"/>
  <c r="L296" i="2" s="1"/>
  <c r="K298" i="2"/>
  <c r="L298" i="2" s="1"/>
  <c r="K300" i="2"/>
  <c r="L300" i="2" s="1"/>
  <c r="K302" i="2"/>
  <c r="L302" i="2" s="1"/>
  <c r="K304" i="2"/>
  <c r="L304" i="2" s="1"/>
  <c r="K305" i="2"/>
  <c r="L305" i="2" s="1"/>
  <c r="K307" i="2"/>
  <c r="L307" i="2" s="1"/>
  <c r="K309" i="2"/>
  <c r="L309" i="2" s="1"/>
  <c r="K311" i="2"/>
  <c r="L311" i="2" s="1"/>
  <c r="K313" i="2"/>
  <c r="L313" i="2" s="1"/>
  <c r="K314" i="2"/>
  <c r="L314" i="2" s="1"/>
  <c r="K316" i="2"/>
  <c r="L316" i="2" s="1"/>
  <c r="K318" i="2"/>
  <c r="L318" i="2" s="1"/>
  <c r="K320" i="2"/>
  <c r="L320" i="2" s="1"/>
  <c r="K322" i="2"/>
  <c r="L322" i="2" s="1"/>
  <c r="K324" i="2"/>
  <c r="L324" i="2" s="1"/>
  <c r="K326" i="2"/>
  <c r="L326" i="2" s="1"/>
  <c r="K328" i="2"/>
  <c r="L328" i="2" s="1"/>
  <c r="K329" i="2"/>
  <c r="L329" i="2" s="1"/>
  <c r="K330" i="2"/>
  <c r="L330" i="2" s="1"/>
  <c r="K332" i="2"/>
  <c r="L332" i="2" s="1"/>
  <c r="K334" i="2"/>
  <c r="L334" i="2" s="1"/>
  <c r="K335" i="2"/>
  <c r="L335" i="2" s="1"/>
  <c r="K337" i="2"/>
  <c r="L337" i="2" s="1"/>
  <c r="K338" i="2"/>
  <c r="L338" i="2" s="1"/>
  <c r="K339" i="2"/>
  <c r="L339" i="2" s="1"/>
  <c r="K341" i="2"/>
  <c r="L341" i="2" s="1"/>
  <c r="K343" i="2"/>
  <c r="L343" i="2" s="1"/>
  <c r="K344" i="2"/>
  <c r="L344" i="2" s="1"/>
  <c r="K346" i="2"/>
  <c r="L346" i="2" s="1"/>
  <c r="K347" i="2"/>
  <c r="L347" i="2" s="1"/>
  <c r="K349" i="2"/>
  <c r="L349" i="2" s="1"/>
  <c r="K350" i="2"/>
  <c r="L350" i="2" s="1"/>
  <c r="K352" i="2"/>
  <c r="L352" i="2" s="1"/>
  <c r="K354" i="2"/>
  <c r="L354" i="2" s="1"/>
  <c r="K356" i="2"/>
  <c r="L356" i="2" s="1"/>
  <c r="K358" i="2"/>
  <c r="L358" i="2" s="1"/>
  <c r="K360" i="2"/>
  <c r="L360" i="2" s="1"/>
  <c r="K362" i="2"/>
  <c r="L362" i="2" s="1"/>
  <c r="K12" i="2"/>
  <c r="J373" i="2"/>
  <c r="K366" i="2"/>
  <c r="L366" i="2" s="1"/>
  <c r="J13" i="2"/>
  <c r="J14" i="2"/>
  <c r="J15" i="2"/>
  <c r="J16" i="2"/>
  <c r="J17" i="2"/>
  <c r="J18" i="2"/>
  <c r="J19" i="2"/>
  <c r="J20" i="2"/>
  <c r="J21" i="2"/>
  <c r="J22" i="2"/>
  <c r="J23" i="2"/>
  <c r="J369" i="2"/>
  <c r="J12" i="2"/>
  <c r="J10" i="3" l="1"/>
  <c r="K10" i="3"/>
  <c r="K20" i="3" s="1"/>
  <c r="K361" i="2"/>
  <c r="L361" i="2" s="1"/>
  <c r="K355" i="2"/>
  <c r="L355" i="2" s="1"/>
  <c r="K351" i="2"/>
  <c r="L351" i="2" s="1"/>
  <c r="K327" i="2"/>
  <c r="L327" i="2" s="1"/>
  <c r="K321" i="2"/>
  <c r="L321" i="2" s="1"/>
  <c r="K310" i="2"/>
  <c r="L310" i="2" s="1"/>
  <c r="K306" i="2"/>
  <c r="L306" i="2" s="1"/>
  <c r="K299" i="2"/>
  <c r="L299" i="2" s="1"/>
  <c r="K281" i="2"/>
  <c r="L281" i="2" s="1"/>
  <c r="K278" i="2"/>
  <c r="L278" i="2" s="1"/>
  <c r="K266" i="2"/>
  <c r="L266" i="2" s="1"/>
  <c r="K261" i="2"/>
  <c r="L261" i="2" s="1"/>
  <c r="K256" i="2"/>
  <c r="L256" i="2" s="1"/>
  <c r="K239" i="2"/>
  <c r="L239" i="2" s="1"/>
  <c r="K231" i="2"/>
  <c r="L231" i="2" s="1"/>
  <c r="K225" i="2"/>
  <c r="L225" i="2" s="1"/>
  <c r="K37" i="2"/>
  <c r="L37" i="2" s="1"/>
  <c r="L12" i="2"/>
  <c r="K24" i="2"/>
  <c r="L24" i="2" s="1"/>
  <c r="K359" i="2"/>
  <c r="L359" i="2" s="1"/>
  <c r="K353" i="2"/>
  <c r="L353" i="2" s="1"/>
  <c r="K345" i="2"/>
  <c r="L345" i="2" s="1"/>
  <c r="K336" i="2"/>
  <c r="L336" i="2" s="1"/>
  <c r="K325" i="2"/>
  <c r="L325" i="2" s="1"/>
  <c r="K319" i="2"/>
  <c r="L319" i="2" s="1"/>
  <c r="K315" i="2"/>
  <c r="L315" i="2" s="1"/>
  <c r="K308" i="2"/>
  <c r="L308" i="2" s="1"/>
  <c r="K303" i="2"/>
  <c r="L303" i="2" s="1"/>
  <c r="K297" i="2"/>
  <c r="L297" i="2" s="1"/>
  <c r="K284" i="2"/>
  <c r="L284" i="2" s="1"/>
  <c r="K271" i="2"/>
  <c r="L271" i="2" s="1"/>
  <c r="K263" i="2"/>
  <c r="L263" i="2" s="1"/>
  <c r="K258" i="2"/>
  <c r="L258" i="2" s="1"/>
  <c r="K253" i="2"/>
  <c r="L253" i="2" s="1"/>
  <c r="K229" i="2"/>
  <c r="L229" i="2" s="1"/>
  <c r="K223" i="2"/>
  <c r="L223" i="2" s="1"/>
  <c r="K221" i="2"/>
  <c r="L221" i="2" s="1"/>
  <c r="K208" i="2"/>
  <c r="L208" i="2" s="1"/>
  <c r="K195" i="2"/>
  <c r="L195" i="2" s="1"/>
  <c r="K182" i="2"/>
  <c r="L182" i="2" s="1"/>
  <c r="K169" i="2"/>
  <c r="L169" i="2" s="1"/>
  <c r="K156" i="2"/>
  <c r="L156" i="2" s="1"/>
  <c r="K143" i="2"/>
  <c r="L143" i="2" s="1"/>
  <c r="K130" i="2"/>
  <c r="L130" i="2" s="1"/>
  <c r="K117" i="2"/>
  <c r="L117" i="2" s="1"/>
  <c r="K104" i="2"/>
  <c r="L104" i="2" s="1"/>
  <c r="K91" i="2"/>
  <c r="L91" i="2" s="1"/>
  <c r="K78" i="2"/>
  <c r="L78" i="2" s="1"/>
  <c r="K65" i="2"/>
  <c r="L65" i="2" s="1"/>
  <c r="K52" i="2"/>
  <c r="L52" i="2" s="1"/>
  <c r="K26" i="2"/>
  <c r="L26" i="2" s="1"/>
  <c r="K363" i="2"/>
  <c r="L363" i="2" s="1"/>
  <c r="K357" i="2"/>
  <c r="L357" i="2" s="1"/>
  <c r="K348" i="2"/>
  <c r="L348" i="2" s="1"/>
  <c r="K342" i="2"/>
  <c r="L342" i="2" s="1"/>
  <c r="K340" i="2"/>
  <c r="L340" i="2" s="1"/>
  <c r="K333" i="2"/>
  <c r="L333" i="2" s="1"/>
  <c r="K331" i="2"/>
  <c r="L331" i="2" s="1"/>
  <c r="K323" i="2"/>
  <c r="L323" i="2" s="1"/>
  <c r="K317" i="2"/>
  <c r="L317" i="2" s="1"/>
  <c r="K312" i="2"/>
  <c r="L312" i="2" s="1"/>
  <c r="K301" i="2"/>
  <c r="L301" i="2" s="1"/>
  <c r="K286" i="2"/>
  <c r="L286" i="2" s="1"/>
  <c r="K248" i="2"/>
  <c r="L248" i="2" s="1"/>
  <c r="K246" i="2"/>
  <c r="L246" i="2" s="1"/>
  <c r="K234" i="2"/>
  <c r="L234" i="2" s="1"/>
  <c r="K227" i="2"/>
  <c r="L227" i="2" s="1"/>
  <c r="K39" i="2"/>
  <c r="L39" i="2" s="1"/>
  <c r="J366" i="2"/>
  <c r="I20" i="3"/>
  <c r="F22" i="3" s="1"/>
  <c r="K364" i="2" l="1"/>
  <c r="L364" i="2" s="1"/>
  <c r="D22" i="3"/>
  <c r="H22" i="3"/>
  <c r="J20" i="3"/>
  <c r="G22" i="3"/>
  <c r="E22" i="3"/>
  <c r="I22" i="3" l="1"/>
  <c r="I29" i="10" l="1"/>
</calcChain>
</file>

<file path=xl/sharedStrings.xml><?xml version="1.0" encoding="utf-8"?>
<sst xmlns="http://schemas.openxmlformats.org/spreadsheetml/2006/main" count="5255" uniqueCount="881">
  <si>
    <t>Direccion Nacional de Notariado</t>
  </si>
  <si>
    <t>Reporte de Presupuesto</t>
  </si>
  <si>
    <t>De ENERO A JUNIO</t>
  </si>
  <si>
    <t>Año presupuestario 2018</t>
  </si>
  <si>
    <t>Generado el: 05/07/2018, a las 05:31 PM</t>
  </si>
  <si>
    <t>TIPO</t>
  </si>
  <si>
    <t>TIPO (TE</t>
  </si>
  <si>
    <t>CODIGO PRESUP</t>
  </si>
  <si>
    <t>DESCRIP. PRESUP</t>
  </si>
  <si>
    <t>PRES. ORDINARIO</t>
  </si>
  <si>
    <t>MODIFICACIONES</t>
  </si>
  <si>
    <t>PRES.MODIFICADO</t>
  </si>
  <si>
    <t>PRESUP. EJECUT.</t>
  </si>
  <si>
    <t>GASTOS</t>
  </si>
  <si>
    <t>0.01.01.1.01</t>
  </si>
  <si>
    <t>Sueldos para cargos fijos (DE)</t>
  </si>
  <si>
    <t>0.01.01.1.02</t>
  </si>
  <si>
    <t>Sueldos para cargos fijos (COMUNICACIÓN)</t>
  </si>
  <si>
    <t>0.01.01.1.03</t>
  </si>
  <si>
    <t>Sueldos para cargos fijos (AJ)</t>
  </si>
  <si>
    <t>0.01.01.1.04</t>
  </si>
  <si>
    <t>Sueldos para cargos fijos (UPI)</t>
  </si>
  <si>
    <t>0.01.01.1.05</t>
  </si>
  <si>
    <t>Sueldos para cargos fijos (UA)</t>
  </si>
  <si>
    <t>0.01.01.1.06</t>
  </si>
  <si>
    <t>Sueldos para cargos fijos (ARCHIVO)</t>
  </si>
  <si>
    <t>0.01.01.1.07</t>
  </si>
  <si>
    <t>Sueldos para cargos fijos (TI)</t>
  </si>
  <si>
    <t>0.01.01.1.08</t>
  </si>
  <si>
    <t>Sueldos para cargos fijos (AI)</t>
  </si>
  <si>
    <t>0.01.01.1.09</t>
  </si>
  <si>
    <t>Sueldos para cargos fijos (CS)</t>
  </si>
  <si>
    <t>0.01.01.2</t>
  </si>
  <si>
    <t>Sueldos para cargos fijos (USN)</t>
  </si>
  <si>
    <t>0.01.01.3</t>
  </si>
  <si>
    <t>Sueldos para cargos fijos (UFN</t>
  </si>
  <si>
    <t>0.01.01.4</t>
  </si>
  <si>
    <t>Sueldos para cargos fijos (ULN)</t>
  </si>
  <si>
    <t>0.01.03.1.06</t>
  </si>
  <si>
    <t>Servicios Especiales (ARCHIVO)</t>
  </si>
  <si>
    <t>0.01.05.1.01</t>
  </si>
  <si>
    <t>Suplencias (DE)</t>
  </si>
  <si>
    <t>0.01.05.1.02</t>
  </si>
  <si>
    <t>Suplencias (COMUNICACIÓN)</t>
  </si>
  <si>
    <t>0.01.05.1.03</t>
  </si>
  <si>
    <t>Suplencias (AJ)</t>
  </si>
  <si>
    <t>0.01.05.1.04</t>
  </si>
  <si>
    <t>Suplencias (UPI)</t>
  </si>
  <si>
    <t>0.01.05.1.05</t>
  </si>
  <si>
    <t>Suplencias (UA)</t>
  </si>
  <si>
    <t>0.01.05.1.06</t>
  </si>
  <si>
    <t>Suplencias (ARCHIVO)</t>
  </si>
  <si>
    <t>0.01.05.1.07</t>
  </si>
  <si>
    <t>Suplencias (TI)</t>
  </si>
  <si>
    <t>0.01.05.1.08</t>
  </si>
  <si>
    <t>Suplencias (AI)</t>
  </si>
  <si>
    <t>0.01.05.1.09</t>
  </si>
  <si>
    <t>Suplencias (CS)</t>
  </si>
  <si>
    <t>0.01.05.2</t>
  </si>
  <si>
    <t>Suplencias (USN)</t>
  </si>
  <si>
    <t>0.01.05.3</t>
  </si>
  <si>
    <t>Suplencias (UFN)</t>
  </si>
  <si>
    <t>0.01.05.4</t>
  </si>
  <si>
    <t>Suplencias (ULN)</t>
  </si>
  <si>
    <t>0.02.01.1.01</t>
  </si>
  <si>
    <t>Tiempo Extraordinario (DE)</t>
  </si>
  <si>
    <t>0.03.01.1.01</t>
  </si>
  <si>
    <t>Retribución por años servidos (DE)</t>
  </si>
  <si>
    <t>0.03.01.1.02</t>
  </si>
  <si>
    <t>Retribución por años servidos (COMUNICACIÓN)</t>
  </si>
  <si>
    <t>0.03.01.1.03</t>
  </si>
  <si>
    <t>Retribución por años servidos (AJ)</t>
  </si>
  <si>
    <t>0.03.01.1.04</t>
  </si>
  <si>
    <t>Retribución por años servidos (UPI)</t>
  </si>
  <si>
    <t>0.03.01.1.05</t>
  </si>
  <si>
    <t>Retribución por años servidos (UA)</t>
  </si>
  <si>
    <t>0.03.01.1.06</t>
  </si>
  <si>
    <t>Retribución por años servidos (ARCHIVO)</t>
  </si>
  <si>
    <t>0.03.01.1.07</t>
  </si>
  <si>
    <t>Retribución por años servidos (TI)</t>
  </si>
  <si>
    <t>0.03.01.1.08</t>
  </si>
  <si>
    <t>Retribución por años servidos (AI)</t>
  </si>
  <si>
    <t>0.03.01.1.09</t>
  </si>
  <si>
    <t>Retribución por años servidos (CS)</t>
  </si>
  <si>
    <t>0.03.01.2</t>
  </si>
  <si>
    <t>Retribución por años servidos (USN)</t>
  </si>
  <si>
    <t>0.03.01.3</t>
  </si>
  <si>
    <t>Retribución por años servidos (UFN)</t>
  </si>
  <si>
    <t>0.03.01.4</t>
  </si>
  <si>
    <t>Retribución por años servidos (ULN)</t>
  </si>
  <si>
    <t>0.03.02.1.01</t>
  </si>
  <si>
    <t>Restricción al ejercicio liberal de la profesión (DE)</t>
  </si>
  <si>
    <t>0.03.02.1.02</t>
  </si>
  <si>
    <t>Restricción al ejercicio liberal de la profesión (COMUNICACION)</t>
  </si>
  <si>
    <t>0.03.02.1.03</t>
  </si>
  <si>
    <t>Restricción al ejercicio liberal de la profesión (AJ)</t>
  </si>
  <si>
    <t>0.03.02.1.04</t>
  </si>
  <si>
    <t>Restricción al ejercicio liberal de la profesión (UPI)</t>
  </si>
  <si>
    <t>0.03.02.1.05</t>
  </si>
  <si>
    <t>Restricción al ejercicio liberal de la profesión (UA)</t>
  </si>
  <si>
    <t>0.03.02.1.06</t>
  </si>
  <si>
    <t>Restricción al ejercicio liberal de la profesión (ARCHIVO)</t>
  </si>
  <si>
    <t>0.03.02.1.07</t>
  </si>
  <si>
    <t>Restricción al ejercicio liberal de la profesión (TI)</t>
  </si>
  <si>
    <t>0.03.02.1.08</t>
  </si>
  <si>
    <t>Restricción al ejercicio liberal de la profesión (AI)</t>
  </si>
  <si>
    <t>0.03.02.1.09</t>
  </si>
  <si>
    <t>Restricción al ejercicio liberal de la profesión (CS)</t>
  </si>
  <si>
    <t>0.03.02.2</t>
  </si>
  <si>
    <t>Restricción al ejercicio liberal de la profesión (USN)</t>
  </si>
  <si>
    <t>0.03.02.3</t>
  </si>
  <si>
    <t>Restricción al ejercicio liberal de la profesión (UFN)</t>
  </si>
  <si>
    <t>0.03.02.4</t>
  </si>
  <si>
    <t>Restricción al ejercicio liberal de la profesión (ULN)</t>
  </si>
  <si>
    <t>0.03.03.1.01</t>
  </si>
  <si>
    <t>Decimotercer mes (DE)</t>
  </si>
  <si>
    <t>0.03.03.1.02</t>
  </si>
  <si>
    <t>Decimotercer mes (COMUNICACION)</t>
  </si>
  <si>
    <t>0.03.03.1.03</t>
  </si>
  <si>
    <t>Decimotercer mes (AJ)</t>
  </si>
  <si>
    <t>0.03.03.1.04</t>
  </si>
  <si>
    <t>Decimotercer mes (UPI)</t>
  </si>
  <si>
    <t>0.03.03.1.05</t>
  </si>
  <si>
    <t>Decimotercer mes (UA)</t>
  </si>
  <si>
    <t>0.03.03.1.06</t>
  </si>
  <si>
    <t>Decimotercer mes (ARCHIVO)</t>
  </si>
  <si>
    <t>0.03.03.1.07</t>
  </si>
  <si>
    <t>Decimotercer mes (TI)</t>
  </si>
  <si>
    <t>0.03.03.1.08</t>
  </si>
  <si>
    <t>Decimotercer mes (AI)</t>
  </si>
  <si>
    <t>0.03.03.1.09</t>
  </si>
  <si>
    <t>Decimotercer mes (CS)</t>
  </si>
  <si>
    <t>0.03.03.2</t>
  </si>
  <si>
    <t>Decimotercer mes (USN)</t>
  </si>
  <si>
    <t>0.03.03.3</t>
  </si>
  <si>
    <t>Decimotercer mes (UFN)</t>
  </si>
  <si>
    <t>0.03.03.4</t>
  </si>
  <si>
    <t>Decimotercer mes (ULN)</t>
  </si>
  <si>
    <t>0.03.04.1.01</t>
  </si>
  <si>
    <t>Salario escolar (DE)</t>
  </si>
  <si>
    <t>0.03.04.1.02</t>
  </si>
  <si>
    <t>Salario escolar (COMUNICACION)</t>
  </si>
  <si>
    <t>0.03.04.1.03</t>
  </si>
  <si>
    <t>Salario escolar (AJ)</t>
  </si>
  <si>
    <t>0.03.04.1.04</t>
  </si>
  <si>
    <t>Salario escolar (UPI)</t>
  </si>
  <si>
    <t>0.03.04.1.05</t>
  </si>
  <si>
    <t>Salario escolar (UA)</t>
  </si>
  <si>
    <t>0.03.04.1.06</t>
  </si>
  <si>
    <t>Salario escolar (ARCHIVO)</t>
  </si>
  <si>
    <t>0.03.04.1.07</t>
  </si>
  <si>
    <t>Salario escolar (TI)</t>
  </si>
  <si>
    <t>0.03.04.1.08</t>
  </si>
  <si>
    <t>Salario escolar (AI)</t>
  </si>
  <si>
    <t>0.03.04.1.09</t>
  </si>
  <si>
    <t>Salario escolar (CS)</t>
  </si>
  <si>
    <t>0.03.04.2</t>
  </si>
  <si>
    <t>Salario escolar (USN)</t>
  </si>
  <si>
    <t>0.03.04.3</t>
  </si>
  <si>
    <t>Salario escolar (UFN)</t>
  </si>
  <si>
    <t>0.03.04.4</t>
  </si>
  <si>
    <t>Salario escolar (ULN)</t>
  </si>
  <si>
    <t>0.03.99.1.01</t>
  </si>
  <si>
    <t>Otros incentivos salariales (DE)</t>
  </si>
  <si>
    <t>0.03.99.1.02</t>
  </si>
  <si>
    <t>Otros incentivos salariales (COMUNICACION)</t>
  </si>
  <si>
    <t>0.03.99.1.03</t>
  </si>
  <si>
    <t>Otros incentivos salariales (AJ)</t>
  </si>
  <si>
    <t>0.03.99.1.04</t>
  </si>
  <si>
    <t>Otros incentivos salariales (UPI)</t>
  </si>
  <si>
    <t>0.03.99.1.05</t>
  </si>
  <si>
    <t>Otros incentivos salariales (UA)</t>
  </si>
  <si>
    <t>0.03.99.1.06</t>
  </si>
  <si>
    <t>Otros incentivos salariales (ARCHIVO)</t>
  </si>
  <si>
    <t>0.03.99.1.07</t>
  </si>
  <si>
    <t>Otros incentivos salariales (TI)</t>
  </si>
  <si>
    <t>0.03.99.1.08</t>
  </si>
  <si>
    <t>Otros incentivos salariales (AI)</t>
  </si>
  <si>
    <t>0.03.99.1.09</t>
  </si>
  <si>
    <t>Otros incentivos salariales (CS)</t>
  </si>
  <si>
    <t>0.03.99.2</t>
  </si>
  <si>
    <t>Otros incentivos salariales (USN)</t>
  </si>
  <si>
    <t>0.03.99.3</t>
  </si>
  <si>
    <t>Otros incentivos salariales (UFN)</t>
  </si>
  <si>
    <t>0.03.99.4</t>
  </si>
  <si>
    <t>Otros incentivos salariales (ULN)</t>
  </si>
  <si>
    <t>0.04.01.1.01</t>
  </si>
  <si>
    <t>Contribución Patronal al Seguro de Salud de la Caja Costarri (DE)</t>
  </si>
  <si>
    <t>0.04.01.1.02</t>
  </si>
  <si>
    <t>Contribución Patronal al Seguro de Salud de la Caja Costarri (COMUNICACION)</t>
  </si>
  <si>
    <t>0.04.01.1.03</t>
  </si>
  <si>
    <t>Contribución Patronal al Seguro de Salud de la Caja Costarri (AJ)</t>
  </si>
  <si>
    <t>0.04.01.1.04</t>
  </si>
  <si>
    <t>Contribución Patronal al Seguro de Salud de la Caja Costarri (UPI)</t>
  </si>
  <si>
    <t>0.04.01.1.05</t>
  </si>
  <si>
    <t>Contribución Patronal al Seguro de Salud de la Caja Costarri (UA)</t>
  </si>
  <si>
    <t>0.04.01.1.06</t>
  </si>
  <si>
    <t>Contribución Patronal al Seguro de Salud de la Caja Costarri (ARCHIVO)</t>
  </si>
  <si>
    <t>0.04.01.1.07</t>
  </si>
  <si>
    <t>Contribución Patronal al Seguro de Salud de la Caja Costarri (TI)</t>
  </si>
  <si>
    <t>0.04.01.1.08</t>
  </si>
  <si>
    <t>Contribución Patronal al Seguro de Salud de la Caja Costarri (AI)</t>
  </si>
  <si>
    <t>0.04.01.1.09</t>
  </si>
  <si>
    <t>Contribución Patronal al Seguro de Salud de la Caja Costarri (CS)</t>
  </si>
  <si>
    <t>0.04.01.2</t>
  </si>
  <si>
    <t>Contribución Patronal al Seguro de Salud de la Caja Costarri (USN)</t>
  </si>
  <si>
    <t>0.04.01.3</t>
  </si>
  <si>
    <t>Contribución Patronal al Seguro de Salud de la Caja Costarri (UFN)</t>
  </si>
  <si>
    <t>0.04.01.4</t>
  </si>
  <si>
    <t>Contribución Patronal al Seguro de Salud de la Caja Costarri (ULN)</t>
  </si>
  <si>
    <t>0.04.02.1.01</t>
  </si>
  <si>
    <t>Contribución Patronal al Instituto Mixto de Ayuda Social (DE)</t>
  </si>
  <si>
    <t>0.04.02.1.02</t>
  </si>
  <si>
    <t>Contribución Patronal al Instituto Mixto de Ayuda Social (COMUNICACION)</t>
  </si>
  <si>
    <t>0.04.02.1.03</t>
  </si>
  <si>
    <t>Contribución Patronal al Instituto Mixto de Ayuda Social (AJ)</t>
  </si>
  <si>
    <t>0.04.02.1.04</t>
  </si>
  <si>
    <t>Contribución Patronal al Instituto Mixto de Ayuda Social (UPI)</t>
  </si>
  <si>
    <t>0.04.02.1.05</t>
  </si>
  <si>
    <t>Contribución Patronal al Instituto Mixto de Ayuda Social (UA)</t>
  </si>
  <si>
    <t>0.04.02.1.06</t>
  </si>
  <si>
    <t>Contribución Patronal al Instituto Mixto de Ayuda Social (ARCHIVO)</t>
  </si>
  <si>
    <t>0.04.02.1.07</t>
  </si>
  <si>
    <t>Contribución Patronal al Instituto Mixto de Ayuda Social (TI)</t>
  </si>
  <si>
    <t>0.04.02.1.08</t>
  </si>
  <si>
    <t>Contribución Patronal al Instituto Mixto de Ayuda Social (AI)</t>
  </si>
  <si>
    <t>0.04.02.1.09</t>
  </si>
  <si>
    <t>Contribución Patronal al Instituto Mixto de Ayuda Social (CS)</t>
  </si>
  <si>
    <t>0.04.02.2</t>
  </si>
  <si>
    <t>Contribución Patronal al Instituto Mixto de Ayuda Social (USN)</t>
  </si>
  <si>
    <t>0.04.02.3</t>
  </si>
  <si>
    <t>Contribución Patronal al Instituto Mixto de Ayuda Social (UFN)</t>
  </si>
  <si>
    <t>0.04.02.4</t>
  </si>
  <si>
    <t>Contribución Patronal al Instituto Mixto de Ayuda Social (ULN)</t>
  </si>
  <si>
    <t>0.04.03.1.01</t>
  </si>
  <si>
    <t>Contribución Patronal al Instituto Nacional de Aprendizaje (DE)</t>
  </si>
  <si>
    <t>0.04.03.1.02</t>
  </si>
  <si>
    <t>Contribución Patronal al Instituto Nacional de Aprendizaje (COMUNICACION)</t>
  </si>
  <si>
    <t>0.04.03.1.03</t>
  </si>
  <si>
    <t>Contribución Patronal al Instituto Nacional de Aprendizaje (AJ)</t>
  </si>
  <si>
    <t>0.04.03.1.04</t>
  </si>
  <si>
    <t>Contribución Patronal al Instituto Nacional de Aprendizaje (UPI)</t>
  </si>
  <si>
    <t>0.04.03.1.05</t>
  </si>
  <si>
    <t>Contribución Patronal al Instituto Nacional de Aprendizaje UA)</t>
  </si>
  <si>
    <t>0.04.03.1.06</t>
  </si>
  <si>
    <t>Contribución Patronal al Instituto Nacional de Aprendizaje (ARCHIVO)</t>
  </si>
  <si>
    <t>0.04.03.1.07</t>
  </si>
  <si>
    <t>Contribución Patronal al Instituto Nacional de Aprendizaje (TI)</t>
  </si>
  <si>
    <t>0.04.03.1.08</t>
  </si>
  <si>
    <t>Contribución Patronal al Instituto Nacional de Aprendizaje (AI)</t>
  </si>
  <si>
    <t>0.04.03.1.09</t>
  </si>
  <si>
    <t>Contribución Patronal al Instituto Nacional de Aprendizaje (CS)</t>
  </si>
  <si>
    <t>0.04.03.2</t>
  </si>
  <si>
    <t>Contribución Patronal al Instituto Nacional de Aprendizaje (USN)</t>
  </si>
  <si>
    <t>0.04.03.3</t>
  </si>
  <si>
    <t>Contribución Patronal al Instituto Nacional de Aprendizaje (UFN)</t>
  </si>
  <si>
    <t>0.04.03.4</t>
  </si>
  <si>
    <t>Contribución Patronal al Instituto Nacional de Aprendizaje (ULN)</t>
  </si>
  <si>
    <t>0.04.04.1.01</t>
  </si>
  <si>
    <t>Contribución Patronal al Fondo de Desarrollo Social  y Asign (DE)</t>
  </si>
  <si>
    <t>0.04.04.1.02</t>
  </si>
  <si>
    <t>Contribución Patronal al Fondo de Desarrollo Social  y Asign (COMUNICACIÓN)</t>
  </si>
  <si>
    <t>0.04.04.1.03</t>
  </si>
  <si>
    <t>Contribución Patronal al Fondo de Desarrollo Social  y Asign (AJ)</t>
  </si>
  <si>
    <t>0.04.04.1.04</t>
  </si>
  <si>
    <t>Contribución Patronal al Fondo de Desarrollo Social  y Asign (UPI)</t>
  </si>
  <si>
    <t>0.04.04.1.05</t>
  </si>
  <si>
    <t>Contribución Patronal al Fondo de Desarrollo Social  y Asign (UA)</t>
  </si>
  <si>
    <t>0.04.04.1.06</t>
  </si>
  <si>
    <t>Contribución Patronal al Fondo de Desarrollo Social  y Asign (ARCHIVO)</t>
  </si>
  <si>
    <t>0.04.04.1.07</t>
  </si>
  <si>
    <t>Contribución Patronal al Fondo de Desarrollo Social  y Asign (TI)</t>
  </si>
  <si>
    <t>0.04.04.1.08</t>
  </si>
  <si>
    <t>Contribución Patronal al Fondo de Desarrollo Social  y Asign (AI)</t>
  </si>
  <si>
    <t>0.04.04.1.09</t>
  </si>
  <si>
    <t>Contribución Patronal al Fondo de Desarrollo Social  y Asign (CS)</t>
  </si>
  <si>
    <t>0.04.04.2</t>
  </si>
  <si>
    <t>Contribución Patronal al Fondo de Desarrollo Social  y Asign (USN)</t>
  </si>
  <si>
    <t>0.04.04.3</t>
  </si>
  <si>
    <t>Contribución Patronal al Fondo de Desarrollo Social  y Asign (UFN)</t>
  </si>
  <si>
    <t>0.04.04.4</t>
  </si>
  <si>
    <t>Contribución Patronal al Fondo de Desarrollo Social  y Asign (ULN)</t>
  </si>
  <si>
    <t>0.04.05.1.01</t>
  </si>
  <si>
    <t>Contribución Patronal al Banco Popular y de Desarrollo  Comu (DE)</t>
  </si>
  <si>
    <t>0.04.05.1.02</t>
  </si>
  <si>
    <t>Contribución Patronal al Banco Popular y de Desarrollo  Comu (COMUNICACION)</t>
  </si>
  <si>
    <t>0.04.05.1.03</t>
  </si>
  <si>
    <t>Contribución Patronal al Banco Popular y de Desarrollo  Comu (AJ)</t>
  </si>
  <si>
    <t>0.04.05.1.04</t>
  </si>
  <si>
    <t>Contribución Patronal al Banco Popular y de Desarrollo  Comu (UPI)</t>
  </si>
  <si>
    <t>0.04.05.1.05</t>
  </si>
  <si>
    <t>Contribución Patronal al Banco Popular y de Desarrollo  Comu (UA)</t>
  </si>
  <si>
    <t>0.04.05.1.06</t>
  </si>
  <si>
    <t>Contribución Patronal al Banco Popular y de Desarrollo  Comu (ARCHIVO)</t>
  </si>
  <si>
    <t>0.04.05.1.07</t>
  </si>
  <si>
    <t>Contribución Patronal al Banco Popular y de Desarrollo  Comu (TI)</t>
  </si>
  <si>
    <t>0.04.05.1.08</t>
  </si>
  <si>
    <t>Contribución Patronal al Banco Popular y de Desarrollo  Comu (AI)</t>
  </si>
  <si>
    <t>0.04.05.1.09</t>
  </si>
  <si>
    <t>Contribución Patronal al Banco Popular y de Desarrollo  Comu (CS)</t>
  </si>
  <si>
    <t>0.04.05.2</t>
  </si>
  <si>
    <t>Contribución Patronal al Banco Popular y de Desarrollo  Comu (USN)</t>
  </si>
  <si>
    <t>0.04.05.3</t>
  </si>
  <si>
    <t>Contribución Patronal al Banco Popular y de Desarrollo  Comu (UFN)</t>
  </si>
  <si>
    <t>0.04.05.4</t>
  </si>
  <si>
    <t>Contribución Patronal al Banco Popular y de Desarrollo  Comu (ULN)</t>
  </si>
  <si>
    <t>0.05.01.1.01</t>
  </si>
  <si>
    <t>Contribución Patronal al Seguro de Pensiones de la Caja Cost (DE)</t>
  </si>
  <si>
    <t>0.05.01.1.02</t>
  </si>
  <si>
    <t>Contribución Patronal al Seguro de Pensiones de la Caja Cost (COMUNICACION)</t>
  </si>
  <si>
    <t>0.05.01.1.03</t>
  </si>
  <si>
    <t>Contribución Patronal al Seguro de Pensiones de la Caja Cost (AJ)</t>
  </si>
  <si>
    <t>0.05.01.1.04</t>
  </si>
  <si>
    <t>Contribución Patronal al Seguro de Pensiones de la Caja Cost (UPI)</t>
  </si>
  <si>
    <t>0.05.01.1.05</t>
  </si>
  <si>
    <t>Contribución Patronal al Seguro de Pensiones de la Caja Cost (UA)</t>
  </si>
  <si>
    <t>0.05.01.1.06</t>
  </si>
  <si>
    <t>Contribución Patronal al Seguro de Pensiones de la Caja Cost (ARCHIVO)</t>
  </si>
  <si>
    <t>0.05.01.1.07</t>
  </si>
  <si>
    <t>Contribución Patronal al Seguro de Pensiones de la Caja Cost (TI)</t>
  </si>
  <si>
    <t>0.05.01.1.08</t>
  </si>
  <si>
    <t>Contribución Patronal al Seguro de Pensiones de la Caja Cost (AI)</t>
  </si>
  <si>
    <t>0.05.01.1.09</t>
  </si>
  <si>
    <t>Contribución Patronal al Seguro de Pensiones de la Caja Cost (CS)</t>
  </si>
  <si>
    <t>0.05.01.2</t>
  </si>
  <si>
    <t>Contribución Patronal al Seguro de Pensiones de la Caja Cost (USN)</t>
  </si>
  <si>
    <t>0.05.01.3</t>
  </si>
  <si>
    <t>Contribución Patronal al Seguro de Pensiones de la Caja Cost (UFN)</t>
  </si>
  <si>
    <t>0.05.01.4</t>
  </si>
  <si>
    <t>Contribución Patronal al Seguro de Pensiones de la Caja Cost (ULN)</t>
  </si>
  <si>
    <t>0.05.02.1.01</t>
  </si>
  <si>
    <t>Aporte Patronal al Régimen Obligatorio de Pensiones  Complem (DE)</t>
  </si>
  <si>
    <t>0.05.02.1.02</t>
  </si>
  <si>
    <t>Aporte Patronal al Régimen Obligatorio de Pensiones  Complem (COMUNICACION)</t>
  </si>
  <si>
    <t>0.05.02.1.03</t>
  </si>
  <si>
    <t>Aporte Patronal al Régimen Obligatorio de Pensiones  Complem (AJ)</t>
  </si>
  <si>
    <t>0.05.02.1.04</t>
  </si>
  <si>
    <t>Aporte Patronal al Régimen Obligatorio de Pensiones  Complem (UPI)</t>
  </si>
  <si>
    <t>0.05.02.1.05</t>
  </si>
  <si>
    <t>Aporte Patronal al Régimen Obligatorio de Pensiones  Complem (UA)</t>
  </si>
  <si>
    <t>0.05.02.1.06</t>
  </si>
  <si>
    <t>Aporte Patronal al Régimen Obligatorio de Pensiones  Complem (ARCHIVO)</t>
  </si>
  <si>
    <t>0.05.02.1.07</t>
  </si>
  <si>
    <t>Aporte Patronal al Régimen Obligatorio de Pensiones  Complem (TI)</t>
  </si>
  <si>
    <t>0.05.02.1.08</t>
  </si>
  <si>
    <t>Aporte Patronal al Régimen Obligatorio de Pensiones  Complem (AI)</t>
  </si>
  <si>
    <t>0.05.02.1.09</t>
  </si>
  <si>
    <t>Aporte Patronal al Régimen Obligatorio de Pensiones  Complem (CS)</t>
  </si>
  <si>
    <t>0.05.02.2</t>
  </si>
  <si>
    <t>Aporte Patronal al Régimen Obligatorio de Pensiones  Complem (USN)</t>
  </si>
  <si>
    <t>0.05.02.3</t>
  </si>
  <si>
    <t>Aporte Patronal al Régimen Obligatorio de Pensiones  Complem (UFN)</t>
  </si>
  <si>
    <t>0.05.02.4</t>
  </si>
  <si>
    <t>Aporte Patronal al Régimen Obligatorio de Pensiones  Complem (ULN)</t>
  </si>
  <si>
    <t>0.05.03.1.01</t>
  </si>
  <si>
    <t>Aporte Patronal al Fondo de Capitalización Laboral (DE)</t>
  </si>
  <si>
    <t>0.05.03.1.02</t>
  </si>
  <si>
    <t>Aporte Patronal al Fondo de Capitalización Laboral (COMUNICACION)</t>
  </si>
  <si>
    <t>0.05.03.1.03</t>
  </si>
  <si>
    <t>Aporte Patronal al Fondo de Capitalización Laboral (AJ)</t>
  </si>
  <si>
    <t>0.05.03.1.04</t>
  </si>
  <si>
    <t>Aporte Patronal al Fondo de Capitalización Laboral (UPI)</t>
  </si>
  <si>
    <t>0.05.03.1.05</t>
  </si>
  <si>
    <t>Aporte Patronal al Fondo de Capitalización Laboral (UA)</t>
  </si>
  <si>
    <t>0.05.03.1.06</t>
  </si>
  <si>
    <t>Aporte Patronal al Fondo de Capitalización Laboral (ARCHIVO)</t>
  </si>
  <si>
    <t>0.05.03.1.07</t>
  </si>
  <si>
    <t>Aporte Patronal al Fondo de Capitalización Laboral (TI)</t>
  </si>
  <si>
    <t>0.05.03.1.08</t>
  </si>
  <si>
    <t>Aporte Patronal al Fondo de Capitalización Laboral (AI)</t>
  </si>
  <si>
    <t>0.05.03.1.09</t>
  </si>
  <si>
    <t>Aporte Patronal al Fondo de Capitalización Laboral (CS)</t>
  </si>
  <si>
    <t>0.05.03.2</t>
  </si>
  <si>
    <t>Aporte Patronal al Fondo de Capitalización Laboral (USN)</t>
  </si>
  <si>
    <t>0.05.03.3</t>
  </si>
  <si>
    <t>Aporte Patronal al Fondo de Capitalización Laboral (UFN)</t>
  </si>
  <si>
    <t>0.05.03.4</t>
  </si>
  <si>
    <t>Aporte Patronal al Fondo de Capitalización Laboral (ULN)</t>
  </si>
  <si>
    <t>0.05.05.1.01</t>
  </si>
  <si>
    <t>Contribución Patronal a fondos administrados por entes privados (DE)</t>
  </si>
  <si>
    <t>0.05.05.1.02</t>
  </si>
  <si>
    <t>Contribución Patronal a fondos administrados por entes privados (COMUNICACI</t>
  </si>
  <si>
    <t>0.05.05.1.03</t>
  </si>
  <si>
    <t>Contribución Patronal a fondos administrados por entes privados (AJ)</t>
  </si>
  <si>
    <t>0.05.05.1.04</t>
  </si>
  <si>
    <t>Contribución Patronal a fondos administrados por entes privados (UPI)</t>
  </si>
  <si>
    <t>0.05.05.1.05</t>
  </si>
  <si>
    <t>Contribución Patronal a fondos administrados por entes privados (UA)</t>
  </si>
  <si>
    <t>0.05.05.1.06</t>
  </si>
  <si>
    <t>Contribución Patronal a fondos administrados por entes privados (ARCHIVO)</t>
  </si>
  <si>
    <t>0.05.05.1.07</t>
  </si>
  <si>
    <t>Contribución Patronal a fondos administrados por entes privados (TI)</t>
  </si>
  <si>
    <t>0.05.05.1.08</t>
  </si>
  <si>
    <t>Contribución Patronal a fondos administrados por entes privados (AI)</t>
  </si>
  <si>
    <t>0.05.05.1.09</t>
  </si>
  <si>
    <t>Contribución Patronal a fondos administrados por entes privados (CS)</t>
  </si>
  <si>
    <t>0.05.05.2</t>
  </si>
  <si>
    <t>Contribución Patronal a fondos administrados por entes privados SERVICIOS N</t>
  </si>
  <si>
    <t>0.05.05.3</t>
  </si>
  <si>
    <t>Contribución Patronal a fondos administrados por entes privados FISCALIZACI</t>
  </si>
  <si>
    <t>0.05.05.4</t>
  </si>
  <si>
    <t>Contribución Patronal a fondos administrados por entes privados LEGAL NOTAR</t>
  </si>
  <si>
    <t>1.01.01.1.05</t>
  </si>
  <si>
    <t>Alquiler de edificios, locales y terrenos (UA)</t>
  </si>
  <si>
    <t>1.01.03.1.07</t>
  </si>
  <si>
    <t>Alquiler de equipo de cómputo (TI)</t>
  </si>
  <si>
    <t>1.01.03.2</t>
  </si>
  <si>
    <t>Alquiler de equipo de cómputo (USN)</t>
  </si>
  <si>
    <t>1.01.03.3</t>
  </si>
  <si>
    <t>Alquiler de equipo de cómputo (UFN)</t>
  </si>
  <si>
    <t>1.01.03.4</t>
  </si>
  <si>
    <t>Alquiler de equipo de cómputo (ULN)</t>
  </si>
  <si>
    <t>1.01.04.2</t>
  </si>
  <si>
    <t>Alquiler y derechos para Telecomunicaciones (USN)</t>
  </si>
  <si>
    <t>1.02.01.1.05</t>
  </si>
  <si>
    <t>Servicio de agua y alcantarillado (UA)</t>
  </si>
  <si>
    <t>1.02.02.1.05</t>
  </si>
  <si>
    <t>Servicio de energía eléctrica (UA)</t>
  </si>
  <si>
    <t>1.02.03.1.05</t>
  </si>
  <si>
    <t>Servicio de correo (UA)</t>
  </si>
  <si>
    <t>1.02.04.1.05</t>
  </si>
  <si>
    <t>Servicio de telecomunicaciones (UA)</t>
  </si>
  <si>
    <t>1.02.04.3</t>
  </si>
  <si>
    <t>Servicio de telecomunicaciones (UFN)</t>
  </si>
  <si>
    <t>1.03.01.1.01</t>
  </si>
  <si>
    <t>Información (DE)</t>
  </si>
  <si>
    <t>1.03.01.1.02</t>
  </si>
  <si>
    <t>Información (COMUNICACIÓN)</t>
  </si>
  <si>
    <t>1.03.01.1.05</t>
  </si>
  <si>
    <t>Información (UA)</t>
  </si>
  <si>
    <t>1.03.01.2</t>
  </si>
  <si>
    <t>Información (USN)</t>
  </si>
  <si>
    <t>1.03.01.3</t>
  </si>
  <si>
    <t>Información (UFN)</t>
  </si>
  <si>
    <t>1.03.01.4</t>
  </si>
  <si>
    <t>Información (ULN)</t>
  </si>
  <si>
    <t>1.03.03.1.01</t>
  </si>
  <si>
    <t>Impresión, encuadernación y otros (DE)</t>
  </si>
  <si>
    <t>1.03.03.1.02</t>
  </si>
  <si>
    <t>Impresión, encuadernación y otros (COMUNICACIÓN)</t>
  </si>
  <si>
    <t>1.03.03.1.03</t>
  </si>
  <si>
    <t>Impresión, encuadernación y otros (AJ)</t>
  </si>
  <si>
    <t>1.03.03.1.05</t>
  </si>
  <si>
    <t>Impresión, encuadernación y otros (UA)</t>
  </si>
  <si>
    <t>1.03.03.2</t>
  </si>
  <si>
    <t>Impresión, encuadernación y otros (USL)</t>
  </si>
  <si>
    <t>1.03.03.3</t>
  </si>
  <si>
    <t>Impresión, encuadernación y otros (UFN)</t>
  </si>
  <si>
    <t>1.03.03.4</t>
  </si>
  <si>
    <t>Impresión, encuadernación y otros (ULN)</t>
  </si>
  <si>
    <t>1.03.06.1.05</t>
  </si>
  <si>
    <t>Comisiones y gastos por servicios financieros y comerciales (UA)</t>
  </si>
  <si>
    <t>1.03.07.1.01</t>
  </si>
  <si>
    <t>Servicios de transferencia electrónica de información (DE)</t>
  </si>
  <si>
    <t>1.03.07.1.05</t>
  </si>
  <si>
    <t>Servicios de transferencia electrónica de información (UA)</t>
  </si>
  <si>
    <t>1.03.07.1.06</t>
  </si>
  <si>
    <t>Servicios de transferencia electrónica de información (ARCHIVO)</t>
  </si>
  <si>
    <t>1.03.07.2</t>
  </si>
  <si>
    <t>Servicios de transferencia electrónica de información (USN)</t>
  </si>
  <si>
    <t>1.03.07.3</t>
  </si>
  <si>
    <t>Servicios de transferencia electrónica de información (UFN)</t>
  </si>
  <si>
    <t>1.03.07.4</t>
  </si>
  <si>
    <t>Servicios de transferencia electrónica de información (ULN</t>
  </si>
  <si>
    <t>1.04.01.2</t>
  </si>
  <si>
    <t>Servicios médicos y de laboratorio SERVICIOS NOTARIALES</t>
  </si>
  <si>
    <t>1.04.01.3</t>
  </si>
  <si>
    <t>Servicios médicos y de laboratorio FISCALIZACIÓN NOTARIAL</t>
  </si>
  <si>
    <t>1.04.01.4</t>
  </si>
  <si>
    <t>Servicios médicos y de laboratorio LEGAL NOTARIAL</t>
  </si>
  <si>
    <t>1.04.02.1.02</t>
  </si>
  <si>
    <t>Servicios Jurídicos (COMUNICACION)</t>
  </si>
  <si>
    <t>1.04.02.1.08</t>
  </si>
  <si>
    <t>Servicios Jurídicos (AI)</t>
  </si>
  <si>
    <t>1.04.03.1.10</t>
  </si>
  <si>
    <t>Servicios de Ingeniería (CSN)</t>
  </si>
  <si>
    <t>1.04.04.1.02</t>
  </si>
  <si>
    <t>Servicios en Ciencias Económicas y Sociales (COMUNICACION)</t>
  </si>
  <si>
    <t>1.04.04.1.05</t>
  </si>
  <si>
    <t>Servicios en Ciencias Económicas y Sociales (UA)</t>
  </si>
  <si>
    <t>1.04.06.1.05</t>
  </si>
  <si>
    <t>Servicios generales (UA)</t>
  </si>
  <si>
    <t>1.04.06.2</t>
  </si>
  <si>
    <t>Servicios generales (USN)</t>
  </si>
  <si>
    <t>1.04.06.3</t>
  </si>
  <si>
    <t>Servicios generales (UFN)</t>
  </si>
  <si>
    <t>1.04.06.4</t>
  </si>
  <si>
    <t>Servicios generales (ULN)</t>
  </si>
  <si>
    <t>1.04.99.1.05</t>
  </si>
  <si>
    <t>Otros servicios de gestión y apoyo (UFN)</t>
  </si>
  <si>
    <t>1.04.99.1.07</t>
  </si>
  <si>
    <t>Otros servicios de gestión y apoyo (ULN)</t>
  </si>
  <si>
    <t>1.04.99.2</t>
  </si>
  <si>
    <t>Otros servicios de gestión y apoyo (USN)</t>
  </si>
  <si>
    <t>1.04.99.3</t>
  </si>
  <si>
    <t>1.04.99.4</t>
  </si>
  <si>
    <t>1.05.01.1.03</t>
  </si>
  <si>
    <t>Transporte dentro del país (AJ)</t>
  </si>
  <si>
    <t>1.05.01.1.05</t>
  </si>
  <si>
    <t>Transporte dentro del país (UA)</t>
  </si>
  <si>
    <t>1.05.01.2</t>
  </si>
  <si>
    <t>Transporte dentro del país (USN)</t>
  </si>
  <si>
    <t>1.05.01.3</t>
  </si>
  <si>
    <t>Transporte dentro del país (UFN)</t>
  </si>
  <si>
    <t>1.05.01.4</t>
  </si>
  <si>
    <t>Transporte dentro del país (ULN</t>
  </si>
  <si>
    <t>1.05.02.1.01</t>
  </si>
  <si>
    <t>Viáticos dentro del país (DE)</t>
  </si>
  <si>
    <t>1.05.02.1.03</t>
  </si>
  <si>
    <t>Viáticos dentro del país (AJ)</t>
  </si>
  <si>
    <t>1.05.02.1.05</t>
  </si>
  <si>
    <t>Viáticos dentro del país (UA)</t>
  </si>
  <si>
    <t>1.05.02.1.08</t>
  </si>
  <si>
    <t>Viáticos dentro del país (AI)</t>
  </si>
  <si>
    <t>1.05.02.2</t>
  </si>
  <si>
    <t>Viáticos dentro del país (USN)</t>
  </si>
  <si>
    <t>1.05.02.3</t>
  </si>
  <si>
    <t>Viáticos dentro del país (UFN)</t>
  </si>
  <si>
    <t>1.05.02.4</t>
  </si>
  <si>
    <t>Viáticos dentro del país (ULN)</t>
  </si>
  <si>
    <t>1.05.03.1.01</t>
  </si>
  <si>
    <t>Transporte en el exterior (DE)</t>
  </si>
  <si>
    <t>1.05.03.1.08</t>
  </si>
  <si>
    <t>Transporte en el exterior (AI)</t>
  </si>
  <si>
    <t>1.05.04.1.01</t>
  </si>
  <si>
    <t>Viáticos en el exterior (DE)</t>
  </si>
  <si>
    <t>1.05.04.1.08</t>
  </si>
  <si>
    <t>Viáticos en el exterior (AI)</t>
  </si>
  <si>
    <t>1.06.01.1.05</t>
  </si>
  <si>
    <t>Seguros (UA)</t>
  </si>
  <si>
    <t>1.07.01.1.01</t>
  </si>
  <si>
    <t>Actividades de capacitación (DE)</t>
  </si>
  <si>
    <t>1.07.01.1.02</t>
  </si>
  <si>
    <t>Actividades de Capacitación (Comunicación)</t>
  </si>
  <si>
    <t>1.07.01.1.03</t>
  </si>
  <si>
    <t>Actividades de capacitación (AJ)</t>
  </si>
  <si>
    <t>1.07.01.1.04</t>
  </si>
  <si>
    <t>Actividades de Capacitación (UPI)</t>
  </si>
  <si>
    <t>1.07.01.1.05</t>
  </si>
  <si>
    <t>Actividades de capacitación (UA)</t>
  </si>
  <si>
    <t>1.07.01.1.06</t>
  </si>
  <si>
    <t>Actividades de Capacitación (ARCHIVO)</t>
  </si>
  <si>
    <t>1.07.01.1.08</t>
  </si>
  <si>
    <t>Actividades de capacitación (AI)</t>
  </si>
  <si>
    <t>1.07.01.1.09</t>
  </si>
  <si>
    <t>Actividades de capacitación (CS)</t>
  </si>
  <si>
    <t>1.07.01.1.10</t>
  </si>
  <si>
    <t>Actividades de capacitación (CSN)</t>
  </si>
  <si>
    <t>1.07.01.2</t>
  </si>
  <si>
    <t>Actividades de capacitación (USN)</t>
  </si>
  <si>
    <t>1.07.01.3</t>
  </si>
  <si>
    <t>Actividades de capacitación (UFN)</t>
  </si>
  <si>
    <t>1.07.01.4</t>
  </si>
  <si>
    <t>Actividades de capacitación (ULN)</t>
  </si>
  <si>
    <t>1.07.02.1.01</t>
  </si>
  <si>
    <t>Actividades protocolarias y sociales (DE)</t>
  </si>
  <si>
    <t>1.07.03.1.01</t>
  </si>
  <si>
    <t>Gastos de representación institucional (DE)</t>
  </si>
  <si>
    <t>1.08.01.1.05</t>
  </si>
  <si>
    <t>Mantenimiento de edificios y locales (UA)</t>
  </si>
  <si>
    <t>1.08.05.1.05</t>
  </si>
  <si>
    <t>Mantenimiento y reparación de equipo de transporte (UA)</t>
  </si>
  <si>
    <t>1.08.06.1.07</t>
  </si>
  <si>
    <t>MAntenimiento y reparacion de Equipo de comunicación (TI)</t>
  </si>
  <si>
    <t>1.08.07.1.05</t>
  </si>
  <si>
    <t>Mantenimiento y reparación de equipo y mobiliario de oficina (UA)</t>
  </si>
  <si>
    <t>1.08.07.3</t>
  </si>
  <si>
    <t>Mantenimiento y reparación de equipo y mobiliario de oficina (UFN)</t>
  </si>
  <si>
    <t>1.08.08.1.07</t>
  </si>
  <si>
    <t>Mantenimiento y reparación de equipo de cómputo y  sistemas (TI)</t>
  </si>
  <si>
    <t>1.99.02.1.05</t>
  </si>
  <si>
    <t>Intereses moratorios y multas UA</t>
  </si>
  <si>
    <t>1.99.99.1.05</t>
  </si>
  <si>
    <t>Otros servicios no especificados</t>
  </si>
  <si>
    <t>2.01.01.1.05</t>
  </si>
  <si>
    <t>Combustibles y lubricantes (UA)</t>
  </si>
  <si>
    <t>2.01.01.2</t>
  </si>
  <si>
    <t>Combustibles y lubricantes (USN)</t>
  </si>
  <si>
    <t>2.01.01.3</t>
  </si>
  <si>
    <t>Combustibles y lubricantes (UFN)</t>
  </si>
  <si>
    <t>2.01.01.4</t>
  </si>
  <si>
    <t>Combustibles y lubricantes (ULN</t>
  </si>
  <si>
    <t>2.01.04.1.05</t>
  </si>
  <si>
    <t>Tintas, pinturas y diluyentes (UA)</t>
  </si>
  <si>
    <t>2.01.99.1.05</t>
  </si>
  <si>
    <t>Otros productos químicos y conexos (UA)</t>
  </si>
  <si>
    <t>2.02.03.1.01</t>
  </si>
  <si>
    <t>Alimentos y bebidas DE</t>
  </si>
  <si>
    <t>2.03.04.1.07</t>
  </si>
  <si>
    <t>Materiales y productos eléctricos, telefónicos y de cómputo (TI)</t>
  </si>
  <si>
    <t>2.04.01.3</t>
  </si>
  <si>
    <t>Herramientas e instrumentos (UFN)</t>
  </si>
  <si>
    <t>2.04.02.3</t>
  </si>
  <si>
    <t>Repuestos y accesorios (UFN)</t>
  </si>
  <si>
    <t>2.99.01.1.05</t>
  </si>
  <si>
    <t>Útiles y materiales de oficina y cómputo (UA)</t>
  </si>
  <si>
    <t>2.99.01.2</t>
  </si>
  <si>
    <t>Útiles y materiales de oficina y cómputo (USN)</t>
  </si>
  <si>
    <t>2.99.01.3</t>
  </si>
  <si>
    <t>Útiles y materiales de oficina y cómputo (UFN)</t>
  </si>
  <si>
    <t>2.99.01.4</t>
  </si>
  <si>
    <t>Útiles y materiales de oficina y cómputo (ULN)</t>
  </si>
  <si>
    <t>2.99.03.1.01</t>
  </si>
  <si>
    <t>Productos de papel, cartón e impresos (DE)</t>
  </si>
  <si>
    <t>2.99.03.1.03</t>
  </si>
  <si>
    <t>Productos de papel, cartón e impresos (AJ)</t>
  </si>
  <si>
    <t>2.99.03.1.05</t>
  </si>
  <si>
    <t>Productos de papel, cartón e impresos (UA)</t>
  </si>
  <si>
    <t>2.99.03.1.06</t>
  </si>
  <si>
    <t>Productos de papel, carton e impresos (ARCHIVO)</t>
  </si>
  <si>
    <t>2.99.03.1.10</t>
  </si>
  <si>
    <t>Productos de papel, cartón e impresos (CSN)</t>
  </si>
  <si>
    <t>2.99.03.2</t>
  </si>
  <si>
    <t>Productos de papel, cartón e impresos (USN)</t>
  </si>
  <si>
    <t>2.99.03.3</t>
  </si>
  <si>
    <t>Productos de papel, cartón e impresos (UFN)</t>
  </si>
  <si>
    <t>2.99.03.4</t>
  </si>
  <si>
    <t>Productos de papel, cartón e impresos (ULN)</t>
  </si>
  <si>
    <t>2.99.04.1.02</t>
  </si>
  <si>
    <t>Textiles y vestuario (COMUNICACIÓN)</t>
  </si>
  <si>
    <t>2.99.04.1.05</t>
  </si>
  <si>
    <t>Textiles y vestuario (UA)</t>
  </si>
  <si>
    <t>2.99.04.3</t>
  </si>
  <si>
    <t>Textiles y vestuario (UFN)</t>
  </si>
  <si>
    <t>2.99.05.1.05</t>
  </si>
  <si>
    <t>Útiles y materiales de limpieza (UA)</t>
  </si>
  <si>
    <t>5.01.03.1.07</t>
  </si>
  <si>
    <t>Equipo de comunicación (TI)</t>
  </si>
  <si>
    <t>5.01.03.3</t>
  </si>
  <si>
    <t>Equipo de comunicación (UFN)</t>
  </si>
  <si>
    <t>5.01.04.1.06</t>
  </si>
  <si>
    <t>Equipo y Mobiliario de Oficina (ARCHIVO)</t>
  </si>
  <si>
    <t>5.01.04.1.10</t>
  </si>
  <si>
    <t>Equipo y mobiliario de oficina (CSN)</t>
  </si>
  <si>
    <t>5.01.05.1.05</t>
  </si>
  <si>
    <t>Equipo y programas de  cómputo (UA)</t>
  </si>
  <si>
    <t>5.01.05.1.07</t>
  </si>
  <si>
    <t>Equipo y programas de  cómputo (TI)</t>
  </si>
  <si>
    <t>5.01.07.1.05</t>
  </si>
  <si>
    <t>Equipo y mobiliario educacional, deportivo y recreativo (UA)</t>
  </si>
  <si>
    <t>5.01.99.1.02</t>
  </si>
  <si>
    <t>Maquinaria, equipo y moviliario diverso</t>
  </si>
  <si>
    <t>5.01.99.2</t>
  </si>
  <si>
    <t>Maquinaria y equipo diverso (USN)</t>
  </si>
  <si>
    <t>5.01.99.3</t>
  </si>
  <si>
    <t>Maquinaria y equipo diverso (UFN)</t>
  </si>
  <si>
    <t>5.01.99.4</t>
  </si>
  <si>
    <t>Maquinaria y equipo diverso (ULN</t>
  </si>
  <si>
    <t>5.03.02.1.01</t>
  </si>
  <si>
    <t>Edificios Preexistentes DE</t>
  </si>
  <si>
    <t>5.99.03.1.07</t>
  </si>
  <si>
    <t>Bienes intangibles (TI)</t>
  </si>
  <si>
    <t>6.01.02.1.05</t>
  </si>
  <si>
    <t>Transferencias corrientes a Órganos Desconcentrados Ley No. (UA)</t>
  </si>
  <si>
    <t>6.03.01.1.05</t>
  </si>
  <si>
    <t>Prestaciones legales (UA)</t>
  </si>
  <si>
    <t>6.03.99.1.05</t>
  </si>
  <si>
    <t>Otras Prestaciones a terceras personas (subsidios)</t>
  </si>
  <si>
    <t>6.06.01.1.03</t>
  </si>
  <si>
    <t>Indemnizaciones (AJ)</t>
  </si>
  <si>
    <t/>
  </si>
  <si>
    <t>--------------------</t>
  </si>
  <si>
    <t>====================</t>
  </si>
  <si>
    <t>Emitido en: Colones   -Al Tipo de Cambio Histórico de cada Movimiento</t>
  </si>
  <si>
    <t>Generado por el usuario: DCALVO</t>
  </si>
  <si>
    <t>PROGRAMA</t>
  </si>
  <si>
    <t>1</t>
  </si>
  <si>
    <t>2</t>
  </si>
  <si>
    <t>4</t>
  </si>
  <si>
    <t>5</t>
  </si>
  <si>
    <t>6</t>
  </si>
  <si>
    <t>7</t>
  </si>
  <si>
    <t>8</t>
  </si>
  <si>
    <t>9</t>
  </si>
  <si>
    <t>3</t>
  </si>
  <si>
    <t>10</t>
  </si>
  <si>
    <t>11</t>
  </si>
  <si>
    <t>12</t>
  </si>
  <si>
    <t>13</t>
  </si>
  <si>
    <t>% DE EJECUCIÓN</t>
  </si>
  <si>
    <t>--------------</t>
  </si>
  <si>
    <t>PRESUPUESTO EXTRAORDINARIO</t>
  </si>
  <si>
    <t>=============</t>
  </si>
  <si>
    <t>DISPONIBLE</t>
  </si>
  <si>
    <t>% DE DISPONIBLE</t>
  </si>
  <si>
    <t>DIRECCIÓN NACIONAL DE NOTARIADO</t>
  </si>
  <si>
    <t>Montos expresados en miles de colones</t>
  </si>
  <si>
    <t>Ejecución presupuestaría</t>
  </si>
  <si>
    <t>Porcentajes de ejecución</t>
  </si>
  <si>
    <t>Área o Unidad</t>
  </si>
  <si>
    <t>Presupuesto Actual</t>
  </si>
  <si>
    <t>Remuneraciones</t>
  </si>
  <si>
    <t xml:space="preserve">Servicios </t>
  </si>
  <si>
    <t>Materiales y Suministros</t>
  </si>
  <si>
    <t>Bienes Duraderos</t>
  </si>
  <si>
    <t>Transferencias</t>
  </si>
  <si>
    <t>TOTALES</t>
  </si>
  <si>
    <t>Sobre la Ejecución Presup.</t>
  </si>
  <si>
    <t>CSN</t>
  </si>
  <si>
    <t>DE</t>
  </si>
  <si>
    <t>RP</t>
  </si>
  <si>
    <t>AJ</t>
  </si>
  <si>
    <t>UPI</t>
  </si>
  <si>
    <t>UA</t>
  </si>
  <si>
    <t>Arch. I</t>
  </si>
  <si>
    <t>TIC</t>
  </si>
  <si>
    <t>AI</t>
  </si>
  <si>
    <t>CS</t>
  </si>
  <si>
    <t>USN</t>
  </si>
  <si>
    <t>UFN</t>
  </si>
  <si>
    <t>ULN</t>
  </si>
  <si>
    <t>Totales</t>
  </si>
  <si>
    <t>Relac. %</t>
  </si>
  <si>
    <r>
      <rPr>
        <b/>
        <sz val="11"/>
        <color theme="1"/>
        <rFont val="Calibri"/>
        <family val="2"/>
        <scheme val="minor"/>
      </rPr>
      <t>Hecho por :</t>
    </r>
    <r>
      <rPr>
        <sz val="11"/>
        <color theme="1"/>
        <rFont val="Calibri"/>
        <family val="2"/>
        <scheme val="minor"/>
      </rPr>
      <t xml:space="preserve"> Lic. Douglas Calvo Sánchez</t>
    </r>
  </si>
  <si>
    <r>
      <rPr>
        <b/>
        <sz val="11"/>
        <color theme="1"/>
        <rFont val="Calibri"/>
        <family val="2"/>
        <scheme val="minor"/>
      </rPr>
      <t>Revisado por:</t>
    </r>
    <r>
      <rPr>
        <sz val="11"/>
        <color theme="1"/>
        <rFont val="Calibri"/>
        <family val="2"/>
        <scheme val="minor"/>
      </rPr>
      <t xml:space="preserve"> Lic. Roger Ureña Vega.</t>
    </r>
  </si>
  <si>
    <t>Programas</t>
  </si>
  <si>
    <t xml:space="preserve">% de Ejecución </t>
  </si>
  <si>
    <t>Total</t>
  </si>
  <si>
    <t>Ejecución de la Direccion Ejecutiva a Junio 2018</t>
  </si>
  <si>
    <t>Subtotal</t>
  </si>
  <si>
    <t>Ejecución de la Asesoria Jurídica a Junio 2018</t>
  </si>
  <si>
    <t>Ejecución del área de relaciones públicos  a Junio 2018</t>
  </si>
  <si>
    <t>Ejecución de la Unidad Administrativa a Junio 2018</t>
  </si>
  <si>
    <t>Ejecución de la Unidad de Planificación Institucional a Junio 2018</t>
  </si>
  <si>
    <t>Ejecución de la Unidad de Archivo Institucional a Junio 2018</t>
  </si>
  <si>
    <t>Ejecución de la Unidad de Tecnologías de la Información a Junio 2018</t>
  </si>
  <si>
    <t>Ejecución de la Auditoría Interna a Junio 2018</t>
  </si>
  <si>
    <t>Ejecución de la Contraloria de servicios a Junio 2018</t>
  </si>
  <si>
    <t>Ejecución de la Consejo Superior Notarial a Junio 2018</t>
  </si>
  <si>
    <t>Ejecución de la Unidad de Fiscalización Notarial a Junio 2018</t>
  </si>
  <si>
    <t>Ejecución de la Unidad de Servicios Notariales a Junio 2018</t>
  </si>
  <si>
    <t>Ejecución de la Unidad Legal Notarial a Junio 2018</t>
  </si>
  <si>
    <t>% Ejec. Por Unidad</t>
  </si>
  <si>
    <t xml:space="preserve">Sueldos para cargos fijos </t>
  </si>
  <si>
    <t xml:space="preserve">Servicios Especiales </t>
  </si>
  <si>
    <t xml:space="preserve">Suplencias </t>
  </si>
  <si>
    <t xml:space="preserve">Tiempo Extraordinario </t>
  </si>
  <si>
    <t xml:space="preserve">Retribución por años servidos </t>
  </si>
  <si>
    <t>Restricción al ejercicio liberal de la profesión</t>
  </si>
  <si>
    <t>Decimotercer mes</t>
  </si>
  <si>
    <t xml:space="preserve">Decimotercer mes </t>
  </si>
  <si>
    <t xml:space="preserve">Salario escolar </t>
  </si>
  <si>
    <t xml:space="preserve">Otros incentivos salariales </t>
  </si>
  <si>
    <t>Contribución Patronal al Seguro de Salud de la Caja Costarri</t>
  </si>
  <si>
    <t>Contribución Patronal al Instituto Mixto de Ayuda Social</t>
  </si>
  <si>
    <t>Contribución Patronal al Instituto Nacional de Aprendizaje</t>
  </si>
  <si>
    <t>Contribución Patronal al Fondo de Desarrollo Social  y Asign</t>
  </si>
  <si>
    <t xml:space="preserve">Contribución Patronal al Banco Popular y de Desarrollo  Comu </t>
  </si>
  <si>
    <t xml:space="preserve">Contribución Patronal al Seguro de Pensiones de la Caja Cost </t>
  </si>
  <si>
    <t xml:space="preserve">Aporte Patronal al Régimen Obligatorio de Pensiones  Complem </t>
  </si>
  <si>
    <t xml:space="preserve">Aporte Patronal al Fondo de Capitalización Laboral </t>
  </si>
  <si>
    <t xml:space="preserve">Contribución Patronal a fondos administrados por entes privados </t>
  </si>
  <si>
    <t xml:space="preserve">Alquiler de edificios, locales y terrenos </t>
  </si>
  <si>
    <t xml:space="preserve">Alquiler de equipo de cómputo </t>
  </si>
  <si>
    <t xml:space="preserve">Servicio de agua y alcantarillado </t>
  </si>
  <si>
    <t xml:space="preserve">Servicio de energía eléctrica </t>
  </si>
  <si>
    <t xml:space="preserve">Servicio de correo </t>
  </si>
  <si>
    <t xml:space="preserve">Servicio de telecomunicaciones </t>
  </si>
  <si>
    <t xml:space="preserve">Información </t>
  </si>
  <si>
    <t xml:space="preserve">Impresión, encuadernación y otros </t>
  </si>
  <si>
    <t>Comisiones y gastos por servicios financieros y comerciales</t>
  </si>
  <si>
    <t xml:space="preserve">Servicios de transferencia electrónica de información </t>
  </si>
  <si>
    <t xml:space="preserve">Servicios Jurídicos </t>
  </si>
  <si>
    <t>Servicios de Ingeniería</t>
  </si>
  <si>
    <t xml:space="preserve">Servicios en Ciencias Económicas y Sociales </t>
  </si>
  <si>
    <t xml:space="preserve">Servicios generales </t>
  </si>
  <si>
    <t xml:space="preserve">Otros servicios de gestión y apoyo </t>
  </si>
  <si>
    <t>Transporte dentro del país</t>
  </si>
  <si>
    <t xml:space="preserve">Transporte dentro del país </t>
  </si>
  <si>
    <t xml:space="preserve">Viáticos dentro del país </t>
  </si>
  <si>
    <t xml:space="preserve">Transporte en el exterior </t>
  </si>
  <si>
    <t xml:space="preserve">Viáticos en el exterior </t>
  </si>
  <si>
    <t xml:space="preserve">Seguros </t>
  </si>
  <si>
    <t xml:space="preserve">Actividades de capacitación </t>
  </si>
  <si>
    <t xml:space="preserve">Actividades de Capacitación </t>
  </si>
  <si>
    <t xml:space="preserve">Mantenimiento de edificios y locales </t>
  </si>
  <si>
    <t xml:space="preserve">Mantenimiento y reparación de equipo de transporte </t>
  </si>
  <si>
    <t xml:space="preserve">MAntenimiento y reparacion de Equipo de comunicación </t>
  </si>
  <si>
    <t xml:space="preserve">Mantenimiento y reparación de equipo y mobiliario de oficina </t>
  </si>
  <si>
    <t>Mantenimiento y reparación de equipo y mobiliario de oficina</t>
  </si>
  <si>
    <t>Mantenimiento y reparación de equipo de cómputo y  sistemas</t>
  </si>
  <si>
    <t>Intereses moratorios y multas</t>
  </si>
  <si>
    <t xml:space="preserve">Combustibles y lubricantes </t>
  </si>
  <si>
    <t xml:space="preserve">Tintas, pinturas y diluyentes </t>
  </si>
  <si>
    <t xml:space="preserve">Otros productos químicos y conexos </t>
  </si>
  <si>
    <t>Alimentos y bebidas</t>
  </si>
  <si>
    <t xml:space="preserve">Materiales y productos eléctricos, telefónicos y de cómputo </t>
  </si>
  <si>
    <t xml:space="preserve">Herramientas e instrumentos </t>
  </si>
  <si>
    <t>Útiles y materiales de oficina y cómputo</t>
  </si>
  <si>
    <t xml:space="preserve">Productos de papel, cartón e impresos </t>
  </si>
  <si>
    <t xml:space="preserve">Productos de papel, carton e impresos </t>
  </si>
  <si>
    <t xml:space="preserve">Textiles y vestuario </t>
  </si>
  <si>
    <t xml:space="preserve">Útiles y materiales de limpieza </t>
  </si>
  <si>
    <t xml:space="preserve">Equipo de comunicación </t>
  </si>
  <si>
    <t xml:space="preserve">Equipo y Mobiliario de Oficina </t>
  </si>
  <si>
    <t xml:space="preserve">Equipo y mobiliario de oficina </t>
  </si>
  <si>
    <t xml:space="preserve">Equipo y programas de  cómputo </t>
  </si>
  <si>
    <t xml:space="preserve">Equipo y mobiliario educacional, deportivo y recreativo </t>
  </si>
  <si>
    <t xml:space="preserve">Bienes intangibles </t>
  </si>
  <si>
    <t>Transferencias corrientes a Órganos Desconcentrados Ley No.</t>
  </si>
  <si>
    <t xml:space="preserve">Prestaciones legales </t>
  </si>
  <si>
    <t xml:space="preserve">Total Sueldos para cargos fijos </t>
  </si>
  <si>
    <t xml:space="preserve">Total Servicios Especiales </t>
  </si>
  <si>
    <t xml:space="preserve">Total Suplencias </t>
  </si>
  <si>
    <t xml:space="preserve">Total Tiempo Extraordinario </t>
  </si>
  <si>
    <t xml:space="preserve">Total Retribución por años servidos </t>
  </si>
  <si>
    <t>Total Restricción al ejercicio liberal de la profesión</t>
  </si>
  <si>
    <t>Total Decimotercer mes</t>
  </si>
  <si>
    <t xml:space="preserve">Total Salario escolar </t>
  </si>
  <si>
    <t xml:space="preserve">Total Otros incentivos salariales </t>
  </si>
  <si>
    <t>Total Contribución Patronal al Seguro de Salud de la Caja Costarri</t>
  </si>
  <si>
    <t>Total Contribución Patronal al Instituto Mixto de Ayuda Social</t>
  </si>
  <si>
    <t>Total Contribución Patronal al Instituto Nacional de Aprendizaje</t>
  </si>
  <si>
    <t>Total Contribución Patronal al Fondo de Desarrollo Social  y Asign</t>
  </si>
  <si>
    <t xml:space="preserve">Total Contribución Patronal al Banco Popular y de Desarrollo  Comu </t>
  </si>
  <si>
    <t xml:space="preserve">Total Contribución Patronal al Seguro de Pensiones de la Caja Cost </t>
  </si>
  <si>
    <t xml:space="preserve">Total Aporte Patronal al Régimen Obligatorio de Pensiones  Complem </t>
  </si>
  <si>
    <t xml:space="preserve">Total Aporte Patronal al Fondo de Capitalización Laboral </t>
  </si>
  <si>
    <t xml:space="preserve">Total Contribución Patronal a fondos administrados por entes privados </t>
  </si>
  <si>
    <t xml:space="preserve">Total Alquiler de edificios, locales y terrenos </t>
  </si>
  <si>
    <t xml:space="preserve">Total Alquiler de equipo de cómputo </t>
  </si>
  <si>
    <t xml:space="preserve">Total Servicio de agua y alcantarillado </t>
  </si>
  <si>
    <t xml:space="preserve">Total Servicio de energía eléctrica </t>
  </si>
  <si>
    <t xml:space="preserve">Total Servicio de correo </t>
  </si>
  <si>
    <t xml:space="preserve">Total Servicio de telecomunicaciones </t>
  </si>
  <si>
    <t xml:space="preserve">Total Información </t>
  </si>
  <si>
    <t xml:space="preserve">Total Impresión, encuadernación y otros </t>
  </si>
  <si>
    <t>Total Comisiones y gastos por servicios financieros y comerciales</t>
  </si>
  <si>
    <t xml:space="preserve">Total Servicios de transferencia electrónica de información </t>
  </si>
  <si>
    <t xml:space="preserve">Total Servicios Jurídicos </t>
  </si>
  <si>
    <t>Total Servicios de Ingeniería</t>
  </si>
  <si>
    <t xml:space="preserve">Total Servicios en Ciencias Económicas y Sociales </t>
  </si>
  <si>
    <t xml:space="preserve">Total Servicios generales </t>
  </si>
  <si>
    <t xml:space="preserve">Total Otros servicios de gestión y apoyo </t>
  </si>
  <si>
    <t>Total Transporte dentro del país</t>
  </si>
  <si>
    <t xml:space="preserve">Total Viáticos dentro del país </t>
  </si>
  <si>
    <t xml:space="preserve">Total Transporte en el exterior </t>
  </si>
  <si>
    <t xml:space="preserve">Total Viáticos en el exterior </t>
  </si>
  <si>
    <t xml:space="preserve">Total Seguros </t>
  </si>
  <si>
    <t xml:space="preserve">Total Actividades de capacitación </t>
  </si>
  <si>
    <t xml:space="preserve">Total Mantenimiento de edificios y locales </t>
  </si>
  <si>
    <t xml:space="preserve">Total Mantenimiento y reparación de equipo de transporte </t>
  </si>
  <si>
    <t xml:space="preserve">Total MAntenimiento y reparacion de Equipo de comunicación </t>
  </si>
  <si>
    <t xml:space="preserve">Total Mantenimiento y reparación de equipo y mobiliario de oficina </t>
  </si>
  <si>
    <t>Total Mantenimiento y reparación de equipo de cómputo y  sistemas</t>
  </si>
  <si>
    <t>Total Intereses moratorios y multas</t>
  </si>
  <si>
    <t>Total Otros servicios no especificados</t>
  </si>
  <si>
    <t xml:space="preserve">Total Combustibles y lubricantes </t>
  </si>
  <si>
    <t xml:space="preserve">Total Tintas, pinturas y diluyentes </t>
  </si>
  <si>
    <t xml:space="preserve">Total Otros productos químicos y conexos </t>
  </si>
  <si>
    <t>Total Alimentos y bebidas</t>
  </si>
  <si>
    <t xml:space="preserve">Total Materiales y productos eléctricos, telefónicos y de cómputo </t>
  </si>
  <si>
    <t xml:space="preserve">Total Herramientas e instrumentos </t>
  </si>
  <si>
    <t>Total Útiles y materiales de oficina y cómputo</t>
  </si>
  <si>
    <t xml:space="preserve">Total Productos de papel, cartón e impresos </t>
  </si>
  <si>
    <t xml:space="preserve">Total Productos de papel, carton e impresos </t>
  </si>
  <si>
    <t xml:space="preserve">Total Textiles y vestuario </t>
  </si>
  <si>
    <t xml:space="preserve">Total Útiles y materiales de limpieza </t>
  </si>
  <si>
    <t xml:space="preserve">Total Equipo de comunicación </t>
  </si>
  <si>
    <t xml:space="preserve">Total Equipo y Mobiliario de Oficina </t>
  </si>
  <si>
    <t xml:space="preserve">Total Equipo y programas de  cómputo </t>
  </si>
  <si>
    <t xml:space="preserve">Total Equipo y mobiliario educacional, deportivo y recreativo </t>
  </si>
  <si>
    <t>Total Maquinaria, equipo y moviliario diverso</t>
  </si>
  <si>
    <t xml:space="preserve">Total Bienes intangibles </t>
  </si>
  <si>
    <t>Total Transferencias corrientes a Órganos Desconcentrados Ley No.</t>
  </si>
  <si>
    <t xml:space="preserve">Total Prestaciones legales </t>
  </si>
  <si>
    <t>Total Otras Prestaciones a terceras personas (subsidios)</t>
  </si>
  <si>
    <t>Total general</t>
  </si>
  <si>
    <t>DETALLE DE EJECUCIÓN POR UNIDAD A JUNIO 2018</t>
  </si>
  <si>
    <t>0- Remuneraciones</t>
  </si>
  <si>
    <t>1-Servicios</t>
  </si>
  <si>
    <t>5- Bienes y duraderos</t>
  </si>
  <si>
    <t>6-Transferencias Corrientes</t>
  </si>
  <si>
    <t>Partida</t>
  </si>
  <si>
    <t>Presupuesto Modificado</t>
  </si>
  <si>
    <t>Presupuesto Ejecutado</t>
  </si>
  <si>
    <t xml:space="preserve">% Ejecución </t>
  </si>
  <si>
    <t>Al 30 de Junio de 2018</t>
  </si>
  <si>
    <t>En colones</t>
  </si>
  <si>
    <t>TOTAL GENERAL</t>
  </si>
  <si>
    <t>2- Matriales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</si>
</sst>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\6\4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ourier New"/>
      <family val="3"/>
    </font>
    <font>
      <b/>
      <sz val="8"/>
      <color theme="1"/>
      <name val="Courier New"/>
      <family val="3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3" fontId="3" fillId="0" borderId="0" xfId="0" applyNumberFormat="1" applyFont="1"/>
    <xf numFmtId="49" fontId="3" fillId="0" borderId="0" xfId="0" applyNumberFormat="1" applyFont="1"/>
    <xf numFmtId="4" fontId="3" fillId="0" borderId="0" xfId="0" applyNumberFormat="1" applyFont="1"/>
    <xf numFmtId="164" fontId="3" fillId="0" borderId="0" xfId="0" applyNumberFormat="1" applyFont="1"/>
    <xf numFmtId="3" fontId="4" fillId="0" borderId="0" xfId="0" quotePrefix="1" applyNumberFormat="1" applyFont="1"/>
    <xf numFmtId="49" fontId="3" fillId="0" borderId="0" xfId="0" quotePrefix="1" applyNumberFormat="1" applyFont="1"/>
    <xf numFmtId="4" fontId="3" fillId="0" borderId="0" xfId="0" quotePrefix="1" applyNumberFormat="1" applyFont="1"/>
    <xf numFmtId="49" fontId="4" fillId="0" borderId="0" xfId="0" quotePrefix="1" applyNumberFormat="1" applyFont="1"/>
    <xf numFmtId="4" fontId="4" fillId="0" borderId="0" xfId="0" quotePrefix="1" applyNumberFormat="1" applyFont="1"/>
    <xf numFmtId="49" fontId="4" fillId="0" borderId="0" xfId="0" applyNumberFormat="1" applyFont="1"/>
    <xf numFmtId="4" fontId="4" fillId="2" borderId="0" xfId="0" quotePrefix="1" applyNumberFormat="1" applyFont="1" applyFill="1"/>
    <xf numFmtId="0" fontId="4" fillId="2" borderId="0" xfId="0" applyFont="1" applyFill="1"/>
    <xf numFmtId="4" fontId="3" fillId="2" borderId="0" xfId="0" applyNumberFormat="1" applyFont="1" applyFill="1"/>
    <xf numFmtId="10" fontId="3" fillId="2" borderId="0" xfId="2" applyNumberFormat="1" applyFont="1" applyFill="1"/>
    <xf numFmtId="4" fontId="3" fillId="2" borderId="0" xfId="0" quotePrefix="1" applyNumberFormat="1" applyFont="1" applyFill="1"/>
    <xf numFmtId="0" fontId="3" fillId="2" borderId="0" xfId="0" applyFont="1" applyFill="1"/>
    <xf numFmtId="0" fontId="4" fillId="3" borderId="0" xfId="0" applyFont="1" applyFill="1"/>
    <xf numFmtId="4" fontId="3" fillId="3" borderId="0" xfId="0" applyNumberFormat="1" applyFont="1" applyFill="1"/>
    <xf numFmtId="10" fontId="3" fillId="3" borderId="0" xfId="2" applyNumberFormat="1" applyFont="1" applyFill="1"/>
    <xf numFmtId="4" fontId="3" fillId="3" borderId="0" xfId="0" quotePrefix="1" applyNumberFormat="1" applyFont="1" applyFill="1"/>
    <xf numFmtId="0" fontId="3" fillId="3" borderId="0" xfId="0" applyFont="1" applyFill="1"/>
    <xf numFmtId="0" fontId="5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165" fontId="2" fillId="0" borderId="3" xfId="1" applyNumberFormat="1" applyFont="1" applyBorder="1" applyAlignment="1">
      <alignment horizontal="center"/>
    </xf>
    <xf numFmtId="165" fontId="1" fillId="0" borderId="3" xfId="1" applyNumberFormat="1" applyFont="1" applyBorder="1"/>
    <xf numFmtId="165" fontId="2" fillId="0" borderId="3" xfId="0" applyNumberFormat="1" applyFont="1" applyBorder="1"/>
    <xf numFmtId="10" fontId="2" fillId="0" borderId="3" xfId="2" applyNumberFormat="1" applyFont="1" applyBorder="1"/>
    <xf numFmtId="165" fontId="2" fillId="0" borderId="3" xfId="0" applyNumberFormat="1" applyFont="1" applyFill="1" applyBorder="1"/>
    <xf numFmtId="165" fontId="1" fillId="0" borderId="3" xfId="1" applyNumberFormat="1" applyFont="1" applyFill="1" applyBorder="1"/>
    <xf numFmtId="165" fontId="2" fillId="0" borderId="3" xfId="1" applyNumberFormat="1" applyFont="1" applyFill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0" fillId="0" borderId="0" xfId="0" applyNumberFormat="1"/>
    <xf numFmtId="43" fontId="0" fillId="0" borderId="0" xfId="0" applyNumberFormat="1"/>
    <xf numFmtId="3" fontId="4" fillId="0" borderId="3" xfId="0" quotePrefix="1" applyNumberFormat="1" applyFont="1" applyBorder="1"/>
    <xf numFmtId="49" fontId="4" fillId="0" borderId="3" xfId="0" quotePrefix="1" applyNumberFormat="1" applyFont="1" applyBorder="1"/>
    <xf numFmtId="4" fontId="4" fillId="0" borderId="3" xfId="0" quotePrefix="1" applyNumberFormat="1" applyFont="1" applyBorder="1"/>
    <xf numFmtId="0" fontId="4" fillId="0" borderId="3" xfId="0" applyFont="1" applyBorder="1"/>
    <xf numFmtId="3" fontId="3" fillId="0" borderId="3" xfId="0" applyNumberFormat="1" applyFont="1" applyBorder="1"/>
    <xf numFmtId="49" fontId="3" fillId="0" borderId="3" xfId="0" quotePrefix="1" applyNumberFormat="1" applyFont="1" applyBorder="1"/>
    <xf numFmtId="4" fontId="3" fillId="0" borderId="3" xfId="0" applyNumberFormat="1" applyFont="1" applyBorder="1"/>
    <xf numFmtId="10" fontId="3" fillId="0" borderId="3" xfId="2" applyNumberFormat="1" applyFont="1" applyBorder="1"/>
    <xf numFmtId="49" fontId="4" fillId="0" borderId="3" xfId="0" applyNumberFormat="1" applyFont="1" applyBorder="1"/>
    <xf numFmtId="10" fontId="4" fillId="0" borderId="3" xfId="2" applyNumberFormat="1" applyFont="1" applyBorder="1"/>
    <xf numFmtId="4" fontId="4" fillId="0" borderId="3" xfId="0" applyNumberFormat="1" applyFont="1" applyBorder="1"/>
    <xf numFmtId="165" fontId="0" fillId="0" borderId="3" xfId="1" applyNumberFormat="1" applyFont="1" applyBorder="1"/>
    <xf numFmtId="4" fontId="0" fillId="0" borderId="0" xfId="0" applyNumberFormat="1"/>
    <xf numFmtId="49" fontId="3" fillId="4" borderId="0" xfId="0" quotePrefix="1" applyNumberFormat="1" applyFont="1" applyFill="1"/>
    <xf numFmtId="4" fontId="3" fillId="4" borderId="0" xfId="0" applyNumberFormat="1" applyFont="1" applyFill="1"/>
    <xf numFmtId="3" fontId="4" fillId="0" borderId="0" xfId="0" quotePrefix="1" applyNumberFormat="1" applyFont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3" xfId="0" applyBorder="1"/>
    <xf numFmtId="43" fontId="0" fillId="0" borderId="3" xfId="1" applyFont="1" applyBorder="1"/>
    <xf numFmtId="43" fontId="0" fillId="0" borderId="3" xfId="1" applyFont="1" applyBorder="1" applyAlignment="1">
      <alignment horizontal="center"/>
    </xf>
    <xf numFmtId="10" fontId="0" fillId="0" borderId="3" xfId="2" applyNumberFormat="1" applyFont="1" applyBorder="1"/>
    <xf numFmtId="43" fontId="2" fillId="0" borderId="3" xfId="0" applyNumberFormat="1" applyFont="1" applyBorder="1"/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Control%20presupuestario%20JUNIO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supuesto_Salarios"/>
      <sheetName val="Presupuesto_Compras"/>
      <sheetName val="DE"/>
      <sheetName val="COM"/>
      <sheetName val="AJ"/>
      <sheetName val="UPI"/>
      <sheetName val="UA"/>
      <sheetName val="UAIN"/>
      <sheetName val="UTIC"/>
      <sheetName val="AI"/>
      <sheetName val="UCS"/>
      <sheetName val="CSN"/>
      <sheetName val="USN"/>
      <sheetName val="UFN"/>
      <sheetName val="ULN"/>
      <sheetName val="Meta DE"/>
      <sheetName val="Data original"/>
      <sheetName val="Lista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G26">
            <v>74981241.680000007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8"/>
  <sheetViews>
    <sheetView topLeftCell="D313" workbookViewId="0">
      <selection activeCell="G342" sqref="G342"/>
    </sheetView>
  </sheetViews>
  <sheetFormatPr baseColWidth="10" defaultRowHeight="11.25" x14ac:dyDescent="0.2"/>
  <cols>
    <col min="1" max="1" width="5.5703125" style="2" customWidth="1"/>
    <col min="2" max="2" width="8.7109375" style="3" customWidth="1"/>
    <col min="3" max="3" width="14" style="3" bestFit="1" customWidth="1"/>
    <col min="4" max="4" width="14" style="3" customWidth="1"/>
    <col min="5" max="5" width="77.85546875" style="3" bestFit="1" customWidth="1"/>
    <col min="6" max="9" width="20.7109375" style="4" customWidth="1"/>
    <col min="10" max="16384" width="11.42578125" style="1"/>
  </cols>
  <sheetData>
    <row r="1" spans="1:9" x14ac:dyDescent="0.2">
      <c r="B1" s="5"/>
    </row>
    <row r="3" spans="1:9" ht="15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</row>
    <row r="4" spans="1:9" ht="15" x14ac:dyDescent="0.25">
      <c r="A4" s="53" t="s">
        <v>1</v>
      </c>
      <c r="B4" s="54"/>
      <c r="C4" s="54"/>
      <c r="D4" s="54"/>
      <c r="E4" s="54"/>
      <c r="F4" s="54"/>
      <c r="G4" s="54"/>
      <c r="H4" s="54"/>
      <c r="I4" s="54"/>
    </row>
    <row r="5" spans="1:9" ht="15" x14ac:dyDescent="0.25">
      <c r="A5" s="53" t="s">
        <v>2</v>
      </c>
      <c r="B5" s="54"/>
      <c r="C5" s="54"/>
      <c r="D5" s="54"/>
      <c r="E5" s="54"/>
      <c r="F5" s="54"/>
      <c r="G5" s="54"/>
      <c r="H5" s="54"/>
      <c r="I5" s="54"/>
    </row>
    <row r="6" spans="1:9" ht="15" x14ac:dyDescent="0.25">
      <c r="A6" s="53" t="s">
        <v>3</v>
      </c>
      <c r="B6" s="54"/>
      <c r="C6" s="54"/>
      <c r="D6" s="54"/>
      <c r="E6" s="54"/>
      <c r="F6" s="54"/>
      <c r="G6" s="54"/>
      <c r="H6" s="54"/>
      <c r="I6" s="54"/>
    </row>
    <row r="9" spans="1:9" x14ac:dyDescent="0.2">
      <c r="A9" s="6" t="s">
        <v>4</v>
      </c>
    </row>
    <row r="11" spans="1:9" x14ac:dyDescent="0.2">
      <c r="A11" s="6" t="s">
        <v>5</v>
      </c>
      <c r="B11" s="9" t="s">
        <v>6</v>
      </c>
      <c r="C11" s="9" t="s">
        <v>7</v>
      </c>
      <c r="D11" s="9" t="s">
        <v>665</v>
      </c>
      <c r="E11" s="9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</row>
    <row r="14" spans="1:9" x14ac:dyDescent="0.2">
      <c r="A14" s="2">
        <v>2</v>
      </c>
      <c r="B14" s="7" t="s">
        <v>13</v>
      </c>
      <c r="C14" s="7" t="s">
        <v>14</v>
      </c>
      <c r="D14" s="7" t="s">
        <v>666</v>
      </c>
      <c r="E14" s="7" t="s">
        <v>15</v>
      </c>
      <c r="F14" s="4">
        <v>52635812.32</v>
      </c>
      <c r="G14" s="4">
        <v>0</v>
      </c>
      <c r="H14" s="4">
        <v>52635812.32</v>
      </c>
      <c r="I14" s="4">
        <v>18441336</v>
      </c>
    </row>
    <row r="15" spans="1:9" x14ac:dyDescent="0.2">
      <c r="A15" s="2">
        <v>2</v>
      </c>
      <c r="B15" s="7" t="s">
        <v>13</v>
      </c>
      <c r="C15" s="7" t="s">
        <v>16</v>
      </c>
      <c r="D15" s="7" t="s">
        <v>667</v>
      </c>
      <c r="E15" s="7" t="s">
        <v>17</v>
      </c>
      <c r="F15" s="4">
        <v>8234314.9299999997</v>
      </c>
      <c r="G15" s="4">
        <v>86628</v>
      </c>
      <c r="H15" s="4">
        <v>8320942.9299999997</v>
      </c>
      <c r="I15" s="4">
        <v>4129500</v>
      </c>
    </row>
    <row r="16" spans="1:9" x14ac:dyDescent="0.2">
      <c r="A16" s="2">
        <v>2</v>
      </c>
      <c r="B16" s="7" t="s">
        <v>13</v>
      </c>
      <c r="C16" s="7" t="s">
        <v>18</v>
      </c>
      <c r="D16" s="7" t="s">
        <v>674</v>
      </c>
      <c r="E16" s="7" t="s">
        <v>19</v>
      </c>
      <c r="F16" s="4">
        <v>46757418.560000002</v>
      </c>
      <c r="G16" s="4">
        <v>0</v>
      </c>
      <c r="H16" s="4">
        <v>46757418.560000002</v>
      </c>
      <c r="I16" s="4">
        <v>12292395</v>
      </c>
    </row>
    <row r="17" spans="1:9" x14ac:dyDescent="0.2">
      <c r="A17" s="2">
        <v>2</v>
      </c>
      <c r="B17" s="7" t="s">
        <v>13</v>
      </c>
      <c r="C17" s="7" t="s">
        <v>20</v>
      </c>
      <c r="D17" s="7" t="s">
        <v>668</v>
      </c>
      <c r="E17" s="7" t="s">
        <v>21</v>
      </c>
      <c r="F17" s="4">
        <v>25350525.640000001</v>
      </c>
      <c r="G17" s="4">
        <v>0</v>
      </c>
      <c r="H17" s="4">
        <v>25350525.640000001</v>
      </c>
      <c r="I17" s="4">
        <v>11801333</v>
      </c>
    </row>
    <row r="18" spans="1:9" x14ac:dyDescent="0.2">
      <c r="A18" s="2">
        <v>2</v>
      </c>
      <c r="B18" s="7" t="s">
        <v>13</v>
      </c>
      <c r="C18" s="7" t="s">
        <v>22</v>
      </c>
      <c r="D18" s="7" t="s">
        <v>669</v>
      </c>
      <c r="E18" s="7" t="s">
        <v>23</v>
      </c>
      <c r="F18" s="4">
        <v>58232698.149999999</v>
      </c>
      <c r="G18" s="4">
        <v>0</v>
      </c>
      <c r="H18" s="4">
        <v>58232698.149999999</v>
      </c>
      <c r="I18" s="4">
        <v>24722336</v>
      </c>
    </row>
    <row r="19" spans="1:9" x14ac:dyDescent="0.2">
      <c r="A19" s="2">
        <v>2</v>
      </c>
      <c r="B19" s="7" t="s">
        <v>13</v>
      </c>
      <c r="C19" s="7" t="s">
        <v>24</v>
      </c>
      <c r="D19" s="7" t="s">
        <v>670</v>
      </c>
      <c r="E19" s="7" t="s">
        <v>25</v>
      </c>
      <c r="F19" s="4">
        <v>21899005.399999999</v>
      </c>
      <c r="G19" s="4">
        <v>0</v>
      </c>
      <c r="H19" s="4">
        <v>21899005.399999999</v>
      </c>
      <c r="I19" s="4">
        <v>5006637</v>
      </c>
    </row>
    <row r="20" spans="1:9" x14ac:dyDescent="0.2">
      <c r="A20" s="2">
        <v>2</v>
      </c>
      <c r="B20" s="7" t="s">
        <v>13</v>
      </c>
      <c r="C20" s="7" t="s">
        <v>26</v>
      </c>
      <c r="D20" s="7" t="s">
        <v>671</v>
      </c>
      <c r="E20" s="7" t="s">
        <v>27</v>
      </c>
      <c r="F20" s="4">
        <v>24254290.010000002</v>
      </c>
      <c r="G20" s="4">
        <v>404950</v>
      </c>
      <c r="H20" s="4">
        <v>24659240.010000002</v>
      </c>
      <c r="I20" s="4">
        <v>12131225</v>
      </c>
    </row>
    <row r="21" spans="1:9" x14ac:dyDescent="0.2">
      <c r="A21" s="2">
        <v>2</v>
      </c>
      <c r="B21" s="7" t="s">
        <v>13</v>
      </c>
      <c r="C21" s="7" t="s">
        <v>28</v>
      </c>
      <c r="D21" s="7" t="s">
        <v>672</v>
      </c>
      <c r="E21" s="7" t="s">
        <v>29</v>
      </c>
      <c r="F21" s="4">
        <v>21721502.140000001</v>
      </c>
      <c r="G21" s="4">
        <v>0</v>
      </c>
      <c r="H21" s="4">
        <v>21721502.140000001</v>
      </c>
      <c r="I21" s="4">
        <v>10319752</v>
      </c>
    </row>
    <row r="22" spans="1:9" x14ac:dyDescent="0.2">
      <c r="A22" s="2">
        <v>2</v>
      </c>
      <c r="B22" s="7" t="s">
        <v>13</v>
      </c>
      <c r="C22" s="7" t="s">
        <v>30</v>
      </c>
      <c r="D22" s="7" t="s">
        <v>673</v>
      </c>
      <c r="E22" s="7" t="s">
        <v>31</v>
      </c>
      <c r="F22" s="4">
        <v>8957793.7300000004</v>
      </c>
      <c r="G22" s="4">
        <v>0</v>
      </c>
      <c r="H22" s="4">
        <v>8957793.7300000004</v>
      </c>
      <c r="I22" s="4">
        <v>4174003</v>
      </c>
    </row>
    <row r="23" spans="1:9" x14ac:dyDescent="0.2">
      <c r="A23" s="2">
        <v>2</v>
      </c>
      <c r="B23" s="7" t="s">
        <v>13</v>
      </c>
      <c r="C23" s="7" t="s">
        <v>32</v>
      </c>
      <c r="D23" s="7" t="s">
        <v>675</v>
      </c>
      <c r="E23" s="7" t="s">
        <v>33</v>
      </c>
      <c r="F23" s="4">
        <v>63566977.090000004</v>
      </c>
      <c r="G23" s="4">
        <v>0</v>
      </c>
      <c r="H23" s="4">
        <v>63566977.090000004</v>
      </c>
      <c r="I23" s="4">
        <v>25981098</v>
      </c>
    </row>
    <row r="24" spans="1:9" x14ac:dyDescent="0.2">
      <c r="A24" s="2">
        <v>2</v>
      </c>
      <c r="B24" s="7" t="s">
        <v>13</v>
      </c>
      <c r="C24" s="7" t="s">
        <v>34</v>
      </c>
      <c r="D24" s="7" t="s">
        <v>676</v>
      </c>
      <c r="E24" s="7" t="s">
        <v>35</v>
      </c>
      <c r="F24" s="4">
        <v>121243294.34</v>
      </c>
      <c r="G24" s="4">
        <v>0</v>
      </c>
      <c r="H24" s="4">
        <v>121243294.34</v>
      </c>
      <c r="I24" s="4">
        <v>44492626</v>
      </c>
    </row>
    <row r="25" spans="1:9" x14ac:dyDescent="0.2">
      <c r="A25" s="2">
        <v>2</v>
      </c>
      <c r="B25" s="7" t="s">
        <v>13</v>
      </c>
      <c r="C25" s="7" t="s">
        <v>36</v>
      </c>
      <c r="D25" s="7" t="s">
        <v>677</v>
      </c>
      <c r="E25" s="7" t="s">
        <v>37</v>
      </c>
      <c r="F25" s="4">
        <v>69379902.75</v>
      </c>
      <c r="G25" s="4">
        <v>0</v>
      </c>
      <c r="H25" s="4">
        <v>69379902.75</v>
      </c>
      <c r="I25" s="4">
        <v>33289769.870000001</v>
      </c>
    </row>
    <row r="26" spans="1:9" x14ac:dyDescent="0.2">
      <c r="A26" s="2">
        <v>2</v>
      </c>
      <c r="B26" s="7" t="s">
        <v>13</v>
      </c>
      <c r="C26" s="7" t="s">
        <v>38</v>
      </c>
      <c r="D26" s="7" t="s">
        <v>670</v>
      </c>
      <c r="E26" s="7" t="s">
        <v>39</v>
      </c>
      <c r="F26" s="4">
        <v>13520268.1</v>
      </c>
      <c r="G26" s="4">
        <v>-13520268</v>
      </c>
      <c r="H26" s="4">
        <v>0.1</v>
      </c>
      <c r="I26" s="4">
        <v>0</v>
      </c>
    </row>
    <row r="27" spans="1:9" x14ac:dyDescent="0.2">
      <c r="A27" s="2">
        <v>2</v>
      </c>
      <c r="B27" s="7" t="s">
        <v>13</v>
      </c>
      <c r="C27" s="7" t="s">
        <v>40</v>
      </c>
      <c r="D27" s="7" t="s">
        <v>666</v>
      </c>
      <c r="E27" s="7" t="s">
        <v>41</v>
      </c>
      <c r="F27" s="4">
        <v>1620000</v>
      </c>
      <c r="G27" s="4">
        <v>0</v>
      </c>
      <c r="H27" s="4">
        <v>1620000</v>
      </c>
      <c r="I27" s="4">
        <v>0</v>
      </c>
    </row>
    <row r="28" spans="1:9" x14ac:dyDescent="0.2">
      <c r="A28" s="2">
        <v>2</v>
      </c>
      <c r="B28" s="7" t="s">
        <v>13</v>
      </c>
      <c r="C28" s="7" t="s">
        <v>42</v>
      </c>
      <c r="D28" s="7" t="s">
        <v>667</v>
      </c>
      <c r="E28" s="7" t="s">
        <v>43</v>
      </c>
      <c r="F28" s="4">
        <v>0</v>
      </c>
      <c r="G28" s="4">
        <v>0</v>
      </c>
      <c r="H28" s="4">
        <v>0</v>
      </c>
      <c r="I28" s="4">
        <v>0</v>
      </c>
    </row>
    <row r="29" spans="1:9" x14ac:dyDescent="0.2">
      <c r="A29" s="2">
        <v>2</v>
      </c>
      <c r="B29" s="7" t="s">
        <v>13</v>
      </c>
      <c r="C29" s="7" t="s">
        <v>44</v>
      </c>
      <c r="D29" s="7" t="s">
        <v>674</v>
      </c>
      <c r="E29" s="7" t="s">
        <v>45</v>
      </c>
      <c r="F29" s="4">
        <v>1620000</v>
      </c>
      <c r="G29" s="4">
        <v>0</v>
      </c>
      <c r="H29" s="4">
        <v>1620000</v>
      </c>
      <c r="I29" s="4">
        <v>0</v>
      </c>
    </row>
    <row r="30" spans="1:9" x14ac:dyDescent="0.2">
      <c r="A30" s="2">
        <v>2</v>
      </c>
      <c r="B30" s="7" t="s">
        <v>13</v>
      </c>
      <c r="C30" s="7" t="s">
        <v>46</v>
      </c>
      <c r="D30" s="7" t="s">
        <v>668</v>
      </c>
      <c r="E30" s="7" t="s">
        <v>47</v>
      </c>
      <c r="F30" s="4">
        <v>1620000</v>
      </c>
      <c r="G30" s="4">
        <v>0</v>
      </c>
      <c r="H30" s="4">
        <v>1620000</v>
      </c>
      <c r="I30" s="4">
        <v>0</v>
      </c>
    </row>
    <row r="31" spans="1:9" x14ac:dyDescent="0.2">
      <c r="A31" s="2">
        <v>2</v>
      </c>
      <c r="B31" s="7" t="s">
        <v>13</v>
      </c>
      <c r="C31" s="7" t="s">
        <v>48</v>
      </c>
      <c r="D31" s="7" t="s">
        <v>669</v>
      </c>
      <c r="E31" s="7" t="s">
        <v>49</v>
      </c>
      <c r="F31" s="4">
        <v>1620000</v>
      </c>
      <c r="G31" s="4">
        <v>0</v>
      </c>
      <c r="H31" s="4">
        <v>1620000</v>
      </c>
      <c r="I31" s="4">
        <v>0</v>
      </c>
    </row>
    <row r="32" spans="1:9" x14ac:dyDescent="0.2">
      <c r="A32" s="2">
        <v>2</v>
      </c>
      <c r="B32" s="7" t="s">
        <v>13</v>
      </c>
      <c r="C32" s="7" t="s">
        <v>50</v>
      </c>
      <c r="D32" s="7" t="s">
        <v>670</v>
      </c>
      <c r="E32" s="7" t="s">
        <v>51</v>
      </c>
      <c r="F32" s="4">
        <v>1620000</v>
      </c>
      <c r="G32" s="4">
        <v>0</v>
      </c>
      <c r="H32" s="4">
        <v>1620000</v>
      </c>
      <c r="I32" s="4">
        <v>0</v>
      </c>
    </row>
    <row r="33" spans="1:9" x14ac:dyDescent="0.2">
      <c r="A33" s="2">
        <v>2</v>
      </c>
      <c r="B33" s="7" t="s">
        <v>13</v>
      </c>
      <c r="C33" s="7" t="s">
        <v>52</v>
      </c>
      <c r="D33" s="7" t="s">
        <v>671</v>
      </c>
      <c r="E33" s="7" t="s">
        <v>53</v>
      </c>
      <c r="F33" s="4">
        <v>1620000</v>
      </c>
      <c r="G33" s="4">
        <v>0</v>
      </c>
      <c r="H33" s="4">
        <v>1620000</v>
      </c>
      <c r="I33" s="4">
        <v>0</v>
      </c>
    </row>
    <row r="34" spans="1:9" x14ac:dyDescent="0.2">
      <c r="A34" s="2">
        <v>2</v>
      </c>
      <c r="B34" s="7" t="s">
        <v>13</v>
      </c>
      <c r="C34" s="7" t="s">
        <v>54</v>
      </c>
      <c r="D34" s="7" t="s">
        <v>672</v>
      </c>
      <c r="E34" s="7" t="s">
        <v>55</v>
      </c>
      <c r="F34" s="4">
        <v>1620000</v>
      </c>
      <c r="G34" s="4">
        <v>0</v>
      </c>
      <c r="H34" s="4">
        <v>1620000</v>
      </c>
      <c r="I34" s="4">
        <v>0</v>
      </c>
    </row>
    <row r="35" spans="1:9" x14ac:dyDescent="0.2">
      <c r="A35" s="2">
        <v>2</v>
      </c>
      <c r="B35" s="7" t="s">
        <v>13</v>
      </c>
      <c r="C35" s="7" t="s">
        <v>56</v>
      </c>
      <c r="D35" s="7" t="s">
        <v>673</v>
      </c>
      <c r="E35" s="7" t="s">
        <v>57</v>
      </c>
      <c r="F35" s="4">
        <v>0</v>
      </c>
      <c r="G35" s="4">
        <v>0</v>
      </c>
      <c r="H35" s="4">
        <v>0</v>
      </c>
      <c r="I35" s="4">
        <v>0</v>
      </c>
    </row>
    <row r="36" spans="1:9" x14ac:dyDescent="0.2">
      <c r="A36" s="2">
        <v>2</v>
      </c>
      <c r="B36" s="7" t="s">
        <v>13</v>
      </c>
      <c r="C36" s="7" t="s">
        <v>58</v>
      </c>
      <c r="D36" s="7" t="s">
        <v>675</v>
      </c>
      <c r="E36" s="7" t="s">
        <v>59</v>
      </c>
      <c r="F36" s="4">
        <v>1620000</v>
      </c>
      <c r="G36" s="4">
        <v>0</v>
      </c>
      <c r="H36" s="4">
        <v>1620000</v>
      </c>
      <c r="I36" s="4">
        <v>0</v>
      </c>
    </row>
    <row r="37" spans="1:9" x14ac:dyDescent="0.2">
      <c r="A37" s="2">
        <v>2</v>
      </c>
      <c r="B37" s="7" t="s">
        <v>13</v>
      </c>
      <c r="C37" s="7" t="s">
        <v>60</v>
      </c>
      <c r="D37" s="7" t="s">
        <v>676</v>
      </c>
      <c r="E37" s="7" t="s">
        <v>61</v>
      </c>
      <c r="F37" s="4">
        <v>1620000</v>
      </c>
      <c r="G37" s="4">
        <v>0</v>
      </c>
      <c r="H37" s="4">
        <v>1620000</v>
      </c>
      <c r="I37" s="4">
        <v>818367</v>
      </c>
    </row>
    <row r="38" spans="1:9" x14ac:dyDescent="0.2">
      <c r="A38" s="2">
        <v>2</v>
      </c>
      <c r="B38" s="7" t="s">
        <v>13</v>
      </c>
      <c r="C38" s="7" t="s">
        <v>62</v>
      </c>
      <c r="D38" s="7" t="s">
        <v>677</v>
      </c>
      <c r="E38" s="7" t="s">
        <v>63</v>
      </c>
      <c r="F38" s="4">
        <v>1620000</v>
      </c>
      <c r="G38" s="4">
        <v>0</v>
      </c>
      <c r="H38" s="4">
        <v>1620000</v>
      </c>
      <c r="I38" s="4">
        <v>1186500</v>
      </c>
    </row>
    <row r="39" spans="1:9" x14ac:dyDescent="0.2">
      <c r="A39" s="2">
        <v>2</v>
      </c>
      <c r="B39" s="7" t="s">
        <v>13</v>
      </c>
      <c r="C39" s="7" t="s">
        <v>64</v>
      </c>
      <c r="D39" s="7" t="s">
        <v>666</v>
      </c>
      <c r="E39" s="7" t="s">
        <v>65</v>
      </c>
      <c r="F39" s="4">
        <v>6017086.5700000003</v>
      </c>
      <c r="G39" s="4">
        <v>0</v>
      </c>
      <c r="H39" s="4">
        <v>6017086.5700000003</v>
      </c>
      <c r="I39" s="4">
        <v>472479.63</v>
      </c>
    </row>
    <row r="40" spans="1:9" x14ac:dyDescent="0.2">
      <c r="A40" s="2">
        <v>2</v>
      </c>
      <c r="B40" s="7" t="s">
        <v>13</v>
      </c>
      <c r="C40" s="7" t="s">
        <v>66</v>
      </c>
      <c r="D40" s="7" t="s">
        <v>666</v>
      </c>
      <c r="E40" s="7" t="s">
        <v>67</v>
      </c>
      <c r="F40" s="4">
        <v>16720672.25</v>
      </c>
      <c r="G40" s="4">
        <v>2379184</v>
      </c>
      <c r="H40" s="4">
        <v>19099856.25</v>
      </c>
      <c r="I40" s="4">
        <v>7256549</v>
      </c>
    </row>
    <row r="41" spans="1:9" x14ac:dyDescent="0.2">
      <c r="A41" s="2">
        <v>2</v>
      </c>
      <c r="B41" s="7" t="s">
        <v>13</v>
      </c>
      <c r="C41" s="7" t="s">
        <v>68</v>
      </c>
      <c r="D41" s="7" t="s">
        <v>667</v>
      </c>
      <c r="E41" s="7" t="s">
        <v>69</v>
      </c>
      <c r="F41" s="4">
        <v>159740.69</v>
      </c>
      <c r="G41" s="4">
        <v>991183</v>
      </c>
      <c r="H41" s="4">
        <v>1150923.69</v>
      </c>
      <c r="I41" s="4">
        <v>324973</v>
      </c>
    </row>
    <row r="42" spans="1:9" x14ac:dyDescent="0.2">
      <c r="A42" s="2">
        <v>2</v>
      </c>
      <c r="B42" s="7" t="s">
        <v>13</v>
      </c>
      <c r="C42" s="7" t="s">
        <v>70</v>
      </c>
      <c r="D42" s="7" t="s">
        <v>674</v>
      </c>
      <c r="E42" s="7" t="s">
        <v>71</v>
      </c>
      <c r="F42" s="4">
        <v>6816859.5999999996</v>
      </c>
      <c r="G42" s="4">
        <v>942647</v>
      </c>
      <c r="H42" s="4">
        <v>7759506.5999999996</v>
      </c>
      <c r="I42" s="4">
        <v>2022424</v>
      </c>
    </row>
    <row r="43" spans="1:9" x14ac:dyDescent="0.2">
      <c r="A43" s="2">
        <v>2</v>
      </c>
      <c r="B43" s="7" t="s">
        <v>13</v>
      </c>
      <c r="C43" s="7" t="s">
        <v>72</v>
      </c>
      <c r="D43" s="7" t="s">
        <v>668</v>
      </c>
      <c r="E43" s="7" t="s">
        <v>73</v>
      </c>
      <c r="F43" s="4">
        <v>3306359.31</v>
      </c>
      <c r="G43" s="4">
        <v>433498</v>
      </c>
      <c r="H43" s="4">
        <v>3739857.31</v>
      </c>
      <c r="I43" s="4">
        <v>1811375</v>
      </c>
    </row>
    <row r="44" spans="1:9" x14ac:dyDescent="0.2">
      <c r="A44" s="2">
        <v>2</v>
      </c>
      <c r="B44" s="7" t="s">
        <v>13</v>
      </c>
      <c r="C44" s="7" t="s">
        <v>74</v>
      </c>
      <c r="D44" s="7" t="s">
        <v>669</v>
      </c>
      <c r="E44" s="7" t="s">
        <v>75</v>
      </c>
      <c r="F44" s="4">
        <v>11062578.390000001</v>
      </c>
      <c r="G44" s="4">
        <v>1450420</v>
      </c>
      <c r="H44" s="4">
        <v>12512998.390000001</v>
      </c>
      <c r="I44" s="4">
        <v>4971671</v>
      </c>
    </row>
    <row r="45" spans="1:9" x14ac:dyDescent="0.2">
      <c r="A45" s="2">
        <v>2</v>
      </c>
      <c r="B45" s="7" t="s">
        <v>13</v>
      </c>
      <c r="C45" s="7" t="s">
        <v>76</v>
      </c>
      <c r="D45" s="7" t="s">
        <v>670</v>
      </c>
      <c r="E45" s="7" t="s">
        <v>77</v>
      </c>
      <c r="F45" s="4">
        <v>6606879.3700000001</v>
      </c>
      <c r="G45" s="4">
        <v>866231</v>
      </c>
      <c r="H45" s="4">
        <v>7473110.3700000001</v>
      </c>
      <c r="I45" s="4">
        <v>812701</v>
      </c>
    </row>
    <row r="46" spans="1:9" x14ac:dyDescent="0.2">
      <c r="A46" s="2">
        <v>2</v>
      </c>
      <c r="B46" s="7" t="s">
        <v>13</v>
      </c>
      <c r="C46" s="7" t="s">
        <v>78</v>
      </c>
      <c r="D46" s="7" t="s">
        <v>671</v>
      </c>
      <c r="E46" s="7" t="s">
        <v>79</v>
      </c>
      <c r="F46" s="4">
        <v>7168903.6500000004</v>
      </c>
      <c r="G46" s="4">
        <v>979188</v>
      </c>
      <c r="H46" s="4">
        <v>8148091.6500000004</v>
      </c>
      <c r="I46" s="4">
        <v>3699244</v>
      </c>
    </row>
    <row r="47" spans="1:9" x14ac:dyDescent="0.2">
      <c r="A47" s="2">
        <v>2</v>
      </c>
      <c r="B47" s="7" t="s">
        <v>13</v>
      </c>
      <c r="C47" s="7" t="s">
        <v>80</v>
      </c>
      <c r="D47" s="7" t="s">
        <v>672</v>
      </c>
      <c r="E47" s="7" t="s">
        <v>81</v>
      </c>
      <c r="F47" s="4">
        <v>4373668.04</v>
      </c>
      <c r="G47" s="4">
        <v>573434</v>
      </c>
      <c r="H47" s="4">
        <v>4947102.04</v>
      </c>
      <c r="I47" s="4">
        <v>1946677</v>
      </c>
    </row>
    <row r="48" spans="1:9" x14ac:dyDescent="0.2">
      <c r="A48" s="2">
        <v>2</v>
      </c>
      <c r="B48" s="7" t="s">
        <v>13</v>
      </c>
      <c r="C48" s="7" t="s">
        <v>82</v>
      </c>
      <c r="D48" s="7" t="s">
        <v>673</v>
      </c>
      <c r="E48" s="7" t="s">
        <v>83</v>
      </c>
      <c r="F48" s="4">
        <v>2085381.72</v>
      </c>
      <c r="G48" s="4">
        <v>273415</v>
      </c>
      <c r="H48" s="4">
        <v>2358796.7200000002</v>
      </c>
      <c r="I48" s="4">
        <v>942675</v>
      </c>
    </row>
    <row r="49" spans="1:9" x14ac:dyDescent="0.2">
      <c r="A49" s="2">
        <v>2</v>
      </c>
      <c r="B49" s="7" t="s">
        <v>13</v>
      </c>
      <c r="C49" s="7" t="s">
        <v>84</v>
      </c>
      <c r="D49" s="7" t="s">
        <v>675</v>
      </c>
      <c r="E49" s="7" t="s">
        <v>85</v>
      </c>
      <c r="F49" s="4">
        <v>8496444.4000000004</v>
      </c>
      <c r="G49" s="4">
        <v>0</v>
      </c>
      <c r="H49" s="4">
        <v>8496444.4000000004</v>
      </c>
      <c r="I49" s="4">
        <v>3380951</v>
      </c>
    </row>
    <row r="50" spans="1:9" x14ac:dyDescent="0.2">
      <c r="A50" s="2">
        <v>2</v>
      </c>
      <c r="B50" s="7" t="s">
        <v>13</v>
      </c>
      <c r="C50" s="7" t="s">
        <v>86</v>
      </c>
      <c r="D50" s="7" t="s">
        <v>676</v>
      </c>
      <c r="E50" s="7" t="s">
        <v>87</v>
      </c>
      <c r="F50" s="4">
        <v>10486623.17</v>
      </c>
      <c r="G50" s="4">
        <v>0</v>
      </c>
      <c r="H50" s="4">
        <v>10486623.17</v>
      </c>
      <c r="I50" s="4">
        <v>6904572.4000000004</v>
      </c>
    </row>
    <row r="51" spans="1:9" x14ac:dyDescent="0.2">
      <c r="A51" s="2">
        <v>2</v>
      </c>
      <c r="B51" s="7" t="s">
        <v>13</v>
      </c>
      <c r="C51" s="7" t="s">
        <v>88</v>
      </c>
      <c r="D51" s="7" t="s">
        <v>677</v>
      </c>
      <c r="E51" s="7" t="s">
        <v>89</v>
      </c>
      <c r="F51" s="4">
        <v>15162365.02</v>
      </c>
      <c r="G51" s="4">
        <v>0</v>
      </c>
      <c r="H51" s="4">
        <v>15162365.02</v>
      </c>
      <c r="I51" s="4">
        <v>7311483</v>
      </c>
    </row>
    <row r="52" spans="1:9" x14ac:dyDescent="0.2">
      <c r="A52" s="2">
        <v>2</v>
      </c>
      <c r="B52" s="7" t="s">
        <v>13</v>
      </c>
      <c r="C52" s="7" t="s">
        <v>90</v>
      </c>
      <c r="D52" s="7" t="s">
        <v>666</v>
      </c>
      <c r="E52" s="7" t="s">
        <v>91</v>
      </c>
      <c r="F52" s="4">
        <v>26074937.25</v>
      </c>
      <c r="G52" s="4">
        <v>0</v>
      </c>
      <c r="H52" s="4">
        <v>26074937.25</v>
      </c>
      <c r="I52" s="4">
        <v>8282703</v>
      </c>
    </row>
    <row r="53" spans="1:9" x14ac:dyDescent="0.2">
      <c r="A53" s="2">
        <v>2</v>
      </c>
      <c r="B53" s="7" t="s">
        <v>13</v>
      </c>
      <c r="C53" s="7" t="s">
        <v>92</v>
      </c>
      <c r="D53" s="7" t="s">
        <v>667</v>
      </c>
      <c r="E53" s="7" t="s">
        <v>93</v>
      </c>
      <c r="F53" s="4">
        <v>4528873.21</v>
      </c>
      <c r="G53" s="4">
        <v>47645</v>
      </c>
      <c r="H53" s="4">
        <v>4576518.21</v>
      </c>
      <c r="I53" s="4">
        <v>2271229</v>
      </c>
    </row>
    <row r="54" spans="1:9" x14ac:dyDescent="0.2">
      <c r="A54" s="2">
        <v>2</v>
      </c>
      <c r="B54" s="7" t="s">
        <v>13</v>
      </c>
      <c r="C54" s="7" t="s">
        <v>94</v>
      </c>
      <c r="D54" s="7" t="s">
        <v>674</v>
      </c>
      <c r="E54" s="7" t="s">
        <v>95</v>
      </c>
      <c r="F54" s="4">
        <v>27819014.489999998</v>
      </c>
      <c r="G54" s="4">
        <v>0</v>
      </c>
      <c r="H54" s="4">
        <v>27819014.489999998</v>
      </c>
      <c r="I54" s="4">
        <v>6704797.25</v>
      </c>
    </row>
    <row r="55" spans="1:9" x14ac:dyDescent="0.2">
      <c r="A55" s="2">
        <v>2</v>
      </c>
      <c r="B55" s="7" t="s">
        <v>13</v>
      </c>
      <c r="C55" s="7" t="s">
        <v>96</v>
      </c>
      <c r="D55" s="7" t="s">
        <v>668</v>
      </c>
      <c r="E55" s="7" t="s">
        <v>97</v>
      </c>
      <c r="F55" s="4">
        <v>13942789.1</v>
      </c>
      <c r="G55" s="4">
        <v>0</v>
      </c>
      <c r="H55" s="4">
        <v>13942789.1</v>
      </c>
      <c r="I55" s="4">
        <v>6490736</v>
      </c>
    </row>
    <row r="56" spans="1:9" x14ac:dyDescent="0.2">
      <c r="A56" s="2">
        <v>2</v>
      </c>
      <c r="B56" s="7" t="s">
        <v>13</v>
      </c>
      <c r="C56" s="7" t="s">
        <v>98</v>
      </c>
      <c r="D56" s="7" t="s">
        <v>669</v>
      </c>
      <c r="E56" s="7" t="s">
        <v>99</v>
      </c>
      <c r="F56" s="4">
        <v>28823101.449999999</v>
      </c>
      <c r="G56" s="4">
        <v>0</v>
      </c>
      <c r="H56" s="4">
        <v>28823101.449999999</v>
      </c>
      <c r="I56" s="4">
        <v>13243098</v>
      </c>
    </row>
    <row r="57" spans="1:9" x14ac:dyDescent="0.2">
      <c r="A57" s="2">
        <v>2</v>
      </c>
      <c r="B57" s="7" t="s">
        <v>13</v>
      </c>
      <c r="C57" s="7" t="s">
        <v>100</v>
      </c>
      <c r="D57" s="7" t="s">
        <v>670</v>
      </c>
      <c r="E57" s="7" t="s">
        <v>101</v>
      </c>
      <c r="F57" s="4">
        <v>9952546.4700000007</v>
      </c>
      <c r="G57" s="4">
        <v>0</v>
      </c>
      <c r="H57" s="4">
        <v>9952546.4700000007</v>
      </c>
      <c r="I57" s="4">
        <v>1703421</v>
      </c>
    </row>
    <row r="58" spans="1:9" x14ac:dyDescent="0.2">
      <c r="A58" s="2">
        <v>2</v>
      </c>
      <c r="B58" s="7" t="s">
        <v>13</v>
      </c>
      <c r="C58" s="7" t="s">
        <v>102</v>
      </c>
      <c r="D58" s="7" t="s">
        <v>671</v>
      </c>
      <c r="E58" s="7" t="s">
        <v>103</v>
      </c>
      <c r="F58" s="4">
        <v>13609725.66</v>
      </c>
      <c r="G58" s="4">
        <v>121485</v>
      </c>
      <c r="H58" s="4">
        <v>13731210.66</v>
      </c>
      <c r="I58" s="4">
        <v>6807821</v>
      </c>
    </row>
    <row r="59" spans="1:9" x14ac:dyDescent="0.2">
      <c r="A59" s="2">
        <v>2</v>
      </c>
      <c r="B59" s="7" t="s">
        <v>13</v>
      </c>
      <c r="C59" s="7" t="s">
        <v>104</v>
      </c>
      <c r="D59" s="7" t="s">
        <v>672</v>
      </c>
      <c r="E59" s="7" t="s">
        <v>105</v>
      </c>
      <c r="F59" s="4">
        <v>14118976.390000001</v>
      </c>
      <c r="G59" s="4">
        <v>0</v>
      </c>
      <c r="H59" s="4">
        <v>14118976.390000001</v>
      </c>
      <c r="I59" s="4">
        <v>6707839</v>
      </c>
    </row>
    <row r="60" spans="1:9" x14ac:dyDescent="0.2">
      <c r="A60" s="2">
        <v>2</v>
      </c>
      <c r="B60" s="7" t="s">
        <v>13</v>
      </c>
      <c r="C60" s="7" t="s">
        <v>106</v>
      </c>
      <c r="D60" s="7" t="s">
        <v>673</v>
      </c>
      <c r="E60" s="7" t="s">
        <v>107</v>
      </c>
      <c r="F60" s="4">
        <v>5822565.9199999999</v>
      </c>
      <c r="G60" s="4">
        <v>0</v>
      </c>
      <c r="H60" s="4">
        <v>5822565.9199999999</v>
      </c>
      <c r="I60" s="4">
        <v>2713103</v>
      </c>
    </row>
    <row r="61" spans="1:9" x14ac:dyDescent="0.2">
      <c r="A61" s="2">
        <v>2</v>
      </c>
      <c r="B61" s="7" t="s">
        <v>13</v>
      </c>
      <c r="C61" s="7" t="s">
        <v>108</v>
      </c>
      <c r="D61" s="7" t="s">
        <v>675</v>
      </c>
      <c r="E61" s="7" t="s">
        <v>109</v>
      </c>
      <c r="F61" s="4">
        <v>23135101.359999999</v>
      </c>
      <c r="G61" s="4">
        <v>0</v>
      </c>
      <c r="H61" s="4">
        <v>23135101.359999999</v>
      </c>
      <c r="I61" s="4">
        <v>5521532</v>
      </c>
    </row>
    <row r="62" spans="1:9" x14ac:dyDescent="0.2">
      <c r="A62" s="2">
        <v>2</v>
      </c>
      <c r="B62" s="7" t="s">
        <v>13</v>
      </c>
      <c r="C62" s="7" t="s">
        <v>110</v>
      </c>
      <c r="D62" s="7" t="s">
        <v>676</v>
      </c>
      <c r="E62" s="7" t="s">
        <v>111</v>
      </c>
      <c r="F62" s="4">
        <v>49228233.310000002</v>
      </c>
      <c r="G62" s="4">
        <v>0</v>
      </c>
      <c r="H62" s="4">
        <v>49228233.310000002</v>
      </c>
      <c r="I62" s="4">
        <v>16462773.550000001</v>
      </c>
    </row>
    <row r="63" spans="1:9" x14ac:dyDescent="0.2">
      <c r="A63" s="2">
        <v>2</v>
      </c>
      <c r="B63" s="7" t="s">
        <v>13</v>
      </c>
      <c r="C63" s="7" t="s">
        <v>112</v>
      </c>
      <c r="D63" s="7" t="s">
        <v>677</v>
      </c>
      <c r="E63" s="7" t="s">
        <v>113</v>
      </c>
      <c r="F63" s="4">
        <v>38523623.899999999</v>
      </c>
      <c r="G63" s="4">
        <v>0</v>
      </c>
      <c r="H63" s="4">
        <v>38523623.899999999</v>
      </c>
      <c r="I63" s="4">
        <v>19051631.079999998</v>
      </c>
    </row>
    <row r="64" spans="1:9" x14ac:dyDescent="0.2">
      <c r="A64" s="2">
        <v>2</v>
      </c>
      <c r="B64" s="7" t="s">
        <v>13</v>
      </c>
      <c r="C64" s="7" t="s">
        <v>114</v>
      </c>
      <c r="D64" s="7" t="s">
        <v>666</v>
      </c>
      <c r="E64" s="7" t="s">
        <v>115</v>
      </c>
      <c r="F64" s="4">
        <v>9544358.4100000001</v>
      </c>
      <c r="G64" s="4">
        <v>0</v>
      </c>
      <c r="H64" s="4">
        <v>9544358.4100000001</v>
      </c>
      <c r="I64" s="4">
        <v>0</v>
      </c>
    </row>
    <row r="65" spans="1:9" x14ac:dyDescent="0.2">
      <c r="A65" s="2">
        <v>2</v>
      </c>
      <c r="B65" s="7" t="s">
        <v>13</v>
      </c>
      <c r="C65" s="7" t="s">
        <v>116</v>
      </c>
      <c r="D65" s="7" t="s">
        <v>667</v>
      </c>
      <c r="E65" s="7" t="s">
        <v>117</v>
      </c>
      <c r="F65" s="4">
        <v>1174718.56</v>
      </c>
      <c r="G65" s="4">
        <v>0</v>
      </c>
      <c r="H65" s="4">
        <v>1174718.56</v>
      </c>
      <c r="I65" s="4">
        <v>0</v>
      </c>
    </row>
    <row r="66" spans="1:9" x14ac:dyDescent="0.2">
      <c r="A66" s="2">
        <v>2</v>
      </c>
      <c r="B66" s="7" t="s">
        <v>13</v>
      </c>
      <c r="C66" s="7" t="s">
        <v>118</v>
      </c>
      <c r="D66" s="7" t="s">
        <v>674</v>
      </c>
      <c r="E66" s="7" t="s">
        <v>119</v>
      </c>
      <c r="F66" s="4">
        <v>7926761.7699999996</v>
      </c>
      <c r="G66" s="4">
        <v>0</v>
      </c>
      <c r="H66" s="4">
        <v>7926761.7699999996</v>
      </c>
      <c r="I66" s="4">
        <v>0</v>
      </c>
    </row>
    <row r="67" spans="1:9" x14ac:dyDescent="0.2">
      <c r="A67" s="2">
        <v>2</v>
      </c>
      <c r="B67" s="7" t="s">
        <v>13</v>
      </c>
      <c r="C67" s="7" t="s">
        <v>120</v>
      </c>
      <c r="D67" s="7" t="s">
        <v>668</v>
      </c>
      <c r="E67" s="7" t="s">
        <v>121</v>
      </c>
      <c r="F67" s="4">
        <v>4244920.68</v>
      </c>
      <c r="G67" s="4">
        <v>0</v>
      </c>
      <c r="H67" s="4">
        <v>4244920.68</v>
      </c>
      <c r="I67" s="4">
        <v>0</v>
      </c>
    </row>
    <row r="68" spans="1:9" x14ac:dyDescent="0.2">
      <c r="A68" s="2">
        <v>2</v>
      </c>
      <c r="B68" s="7" t="s">
        <v>13</v>
      </c>
      <c r="C68" s="7" t="s">
        <v>122</v>
      </c>
      <c r="D68" s="7" t="s">
        <v>669</v>
      </c>
      <c r="E68" s="7" t="s">
        <v>123</v>
      </c>
      <c r="F68" s="4">
        <v>9445806.6899999995</v>
      </c>
      <c r="G68" s="4">
        <v>0</v>
      </c>
      <c r="H68" s="4">
        <v>9445806.6899999995</v>
      </c>
      <c r="I68" s="4">
        <v>0</v>
      </c>
    </row>
    <row r="69" spans="1:9" x14ac:dyDescent="0.2">
      <c r="A69" s="2">
        <v>2</v>
      </c>
      <c r="B69" s="7" t="s">
        <v>13</v>
      </c>
      <c r="C69" s="7" t="s">
        <v>124</v>
      </c>
      <c r="D69" s="7" t="s">
        <v>670</v>
      </c>
      <c r="E69" s="7" t="s">
        <v>125</v>
      </c>
      <c r="F69" s="4">
        <v>5026402.95</v>
      </c>
      <c r="G69" s="4">
        <v>0</v>
      </c>
      <c r="H69" s="4">
        <v>5026402.95</v>
      </c>
      <c r="I69" s="4">
        <v>0</v>
      </c>
    </row>
    <row r="70" spans="1:9" x14ac:dyDescent="0.2">
      <c r="A70" s="2">
        <v>2</v>
      </c>
      <c r="B70" s="7" t="s">
        <v>13</v>
      </c>
      <c r="C70" s="7" t="s">
        <v>126</v>
      </c>
      <c r="D70" s="7" t="s">
        <v>671</v>
      </c>
      <c r="E70" s="7" t="s">
        <v>127</v>
      </c>
      <c r="F70" s="4">
        <v>4465718.01</v>
      </c>
      <c r="G70" s="4">
        <v>51049</v>
      </c>
      <c r="H70" s="4">
        <v>4516767.01</v>
      </c>
      <c r="I70" s="4">
        <v>0</v>
      </c>
    </row>
    <row r="71" spans="1:9" x14ac:dyDescent="0.2">
      <c r="A71" s="2">
        <v>2</v>
      </c>
      <c r="B71" s="7" t="s">
        <v>13</v>
      </c>
      <c r="C71" s="7" t="s">
        <v>128</v>
      </c>
      <c r="D71" s="7" t="s">
        <v>672</v>
      </c>
      <c r="E71" s="7" t="s">
        <v>129</v>
      </c>
      <c r="F71" s="4">
        <v>4061476.63</v>
      </c>
      <c r="G71" s="4">
        <v>0</v>
      </c>
      <c r="H71" s="4">
        <v>4061476.63</v>
      </c>
      <c r="I71" s="4">
        <v>0</v>
      </c>
    </row>
    <row r="72" spans="1:9" x14ac:dyDescent="0.2">
      <c r="A72" s="2">
        <v>2</v>
      </c>
      <c r="B72" s="7" t="s">
        <v>13</v>
      </c>
      <c r="C72" s="7" t="s">
        <v>130</v>
      </c>
      <c r="D72" s="7" t="s">
        <v>673</v>
      </c>
      <c r="E72" s="7" t="s">
        <v>131</v>
      </c>
      <c r="F72" s="4">
        <v>1610071.84</v>
      </c>
      <c r="G72" s="4">
        <v>0</v>
      </c>
      <c r="H72" s="4">
        <v>1610071.84</v>
      </c>
      <c r="I72" s="4">
        <v>0</v>
      </c>
    </row>
    <row r="73" spans="1:9" x14ac:dyDescent="0.2">
      <c r="A73" s="2">
        <v>2</v>
      </c>
      <c r="B73" s="7" t="s">
        <v>13</v>
      </c>
      <c r="C73" s="7" t="s">
        <v>132</v>
      </c>
      <c r="D73" s="7" t="s">
        <v>675</v>
      </c>
      <c r="E73" s="7" t="s">
        <v>133</v>
      </c>
      <c r="F73" s="4">
        <v>8992606.3900000006</v>
      </c>
      <c r="G73" s="4">
        <v>0</v>
      </c>
      <c r="H73" s="4">
        <v>8992606.3900000006</v>
      </c>
      <c r="I73" s="4">
        <v>0</v>
      </c>
    </row>
    <row r="74" spans="1:9" x14ac:dyDescent="0.2">
      <c r="A74" s="2">
        <v>2</v>
      </c>
      <c r="B74" s="7" t="s">
        <v>13</v>
      </c>
      <c r="C74" s="7" t="s">
        <v>134</v>
      </c>
      <c r="D74" s="7" t="s">
        <v>676</v>
      </c>
      <c r="E74" s="7" t="s">
        <v>135</v>
      </c>
      <c r="F74" s="4">
        <v>17081516.289999999</v>
      </c>
      <c r="G74" s="4">
        <v>0</v>
      </c>
      <c r="H74" s="4">
        <v>17081516.289999999</v>
      </c>
      <c r="I74" s="4">
        <v>0</v>
      </c>
    </row>
    <row r="75" spans="1:9" x14ac:dyDescent="0.2">
      <c r="A75" s="2">
        <v>2</v>
      </c>
      <c r="B75" s="7" t="s">
        <v>13</v>
      </c>
      <c r="C75" s="7" t="s">
        <v>136</v>
      </c>
      <c r="D75" s="7" t="s">
        <v>677</v>
      </c>
      <c r="E75" s="7" t="s">
        <v>137</v>
      </c>
      <c r="F75" s="4">
        <v>11829231.710000001</v>
      </c>
      <c r="G75" s="4">
        <v>0</v>
      </c>
      <c r="H75" s="4">
        <v>11829231.710000001</v>
      </c>
      <c r="I75" s="4">
        <v>0</v>
      </c>
    </row>
    <row r="76" spans="1:9" x14ac:dyDescent="0.2">
      <c r="A76" s="2">
        <v>2</v>
      </c>
      <c r="B76" s="7" t="s">
        <v>13</v>
      </c>
      <c r="C76" s="7" t="s">
        <v>138</v>
      </c>
      <c r="D76" s="7" t="s">
        <v>666</v>
      </c>
      <c r="E76" s="7" t="s">
        <v>139</v>
      </c>
      <c r="F76" s="4">
        <v>8810448.0899999999</v>
      </c>
      <c r="G76" s="4">
        <v>0</v>
      </c>
      <c r="H76" s="4">
        <v>8810448.0899999999</v>
      </c>
      <c r="I76" s="4">
        <v>5614640</v>
      </c>
    </row>
    <row r="77" spans="1:9" x14ac:dyDescent="0.2">
      <c r="A77" s="2">
        <v>2</v>
      </c>
      <c r="B77" s="7" t="s">
        <v>13</v>
      </c>
      <c r="C77" s="7" t="s">
        <v>140</v>
      </c>
      <c r="D77" s="7" t="s">
        <v>667</v>
      </c>
      <c r="E77" s="7" t="s">
        <v>141</v>
      </c>
      <c r="F77" s="4">
        <v>1084388.96</v>
      </c>
      <c r="G77" s="4">
        <v>0</v>
      </c>
      <c r="H77" s="4">
        <v>1084388.96</v>
      </c>
      <c r="I77" s="4">
        <v>571702</v>
      </c>
    </row>
    <row r="78" spans="1:9" x14ac:dyDescent="0.2">
      <c r="A78" s="2">
        <v>2</v>
      </c>
      <c r="B78" s="7" t="s">
        <v>13</v>
      </c>
      <c r="C78" s="7" t="s">
        <v>142</v>
      </c>
      <c r="D78" s="7" t="s">
        <v>674</v>
      </c>
      <c r="E78" s="7" t="s">
        <v>143</v>
      </c>
      <c r="F78" s="4">
        <v>7317236.0099999998</v>
      </c>
      <c r="G78" s="4">
        <v>0</v>
      </c>
      <c r="H78" s="4">
        <v>7317236.0099999998</v>
      </c>
      <c r="I78" s="4">
        <v>3580546</v>
      </c>
    </row>
    <row r="79" spans="1:9" x14ac:dyDescent="0.2">
      <c r="A79" s="2">
        <v>2</v>
      </c>
      <c r="B79" s="7" t="s">
        <v>13</v>
      </c>
      <c r="C79" s="7" t="s">
        <v>144</v>
      </c>
      <c r="D79" s="7" t="s">
        <v>668</v>
      </c>
      <c r="E79" s="7" t="s">
        <v>145</v>
      </c>
      <c r="F79" s="4">
        <v>3918508.89</v>
      </c>
      <c r="G79" s="4">
        <v>0</v>
      </c>
      <c r="H79" s="4">
        <v>3918508.89</v>
      </c>
      <c r="I79" s="4">
        <v>3389276</v>
      </c>
    </row>
    <row r="80" spans="1:9" x14ac:dyDescent="0.2">
      <c r="A80" s="2">
        <v>2</v>
      </c>
      <c r="B80" s="7" t="s">
        <v>13</v>
      </c>
      <c r="C80" s="7" t="s">
        <v>146</v>
      </c>
      <c r="D80" s="7" t="s">
        <v>669</v>
      </c>
      <c r="E80" s="7" t="s">
        <v>147</v>
      </c>
      <c r="F80" s="4">
        <v>8719474.4600000009</v>
      </c>
      <c r="G80" s="4">
        <v>0</v>
      </c>
      <c r="H80" s="4">
        <v>8719474.4600000009</v>
      </c>
      <c r="I80" s="4">
        <v>6936065</v>
      </c>
    </row>
    <row r="81" spans="1:9" x14ac:dyDescent="0.2">
      <c r="A81" s="2">
        <v>2</v>
      </c>
      <c r="B81" s="7" t="s">
        <v>13</v>
      </c>
      <c r="C81" s="7" t="s">
        <v>148</v>
      </c>
      <c r="D81" s="7" t="s">
        <v>670</v>
      </c>
      <c r="E81" s="7" t="s">
        <v>149</v>
      </c>
      <c r="F81" s="4">
        <v>4639899.33</v>
      </c>
      <c r="G81" s="4">
        <v>0</v>
      </c>
      <c r="H81" s="4">
        <v>4639899.33</v>
      </c>
      <c r="I81" s="4">
        <v>1285041</v>
      </c>
    </row>
    <row r="82" spans="1:9" x14ac:dyDescent="0.2">
      <c r="A82" s="2">
        <v>2</v>
      </c>
      <c r="B82" s="7" t="s">
        <v>13</v>
      </c>
      <c r="C82" s="7" t="s">
        <v>150</v>
      </c>
      <c r="D82" s="7" t="s">
        <v>671</v>
      </c>
      <c r="E82" s="7" t="s">
        <v>151</v>
      </c>
      <c r="F82" s="4">
        <v>4122328.08</v>
      </c>
      <c r="G82" s="4">
        <v>47123</v>
      </c>
      <c r="H82" s="4">
        <v>4169451.08</v>
      </c>
      <c r="I82" s="4">
        <v>3112893</v>
      </c>
    </row>
    <row r="83" spans="1:9" x14ac:dyDescent="0.2">
      <c r="A83" s="2">
        <v>2</v>
      </c>
      <c r="B83" s="7" t="s">
        <v>13</v>
      </c>
      <c r="C83" s="7" t="s">
        <v>152</v>
      </c>
      <c r="D83" s="7" t="s">
        <v>672</v>
      </c>
      <c r="E83" s="7" t="s">
        <v>153</v>
      </c>
      <c r="F83" s="4">
        <v>3749170.71</v>
      </c>
      <c r="G83" s="4">
        <v>0</v>
      </c>
      <c r="H83" s="4">
        <v>3749170.71</v>
      </c>
      <c r="I83" s="4">
        <v>3339982</v>
      </c>
    </row>
    <row r="84" spans="1:9" x14ac:dyDescent="0.2">
      <c r="A84" s="2">
        <v>2</v>
      </c>
      <c r="B84" s="7" t="s">
        <v>13</v>
      </c>
      <c r="C84" s="7" t="s">
        <v>154</v>
      </c>
      <c r="D84" s="7" t="s">
        <v>673</v>
      </c>
      <c r="E84" s="7" t="s">
        <v>155</v>
      </c>
      <c r="F84" s="4">
        <v>1486265.89</v>
      </c>
      <c r="G84" s="4">
        <v>0</v>
      </c>
      <c r="H84" s="4">
        <v>1486265.89</v>
      </c>
      <c r="I84" s="4">
        <v>1412811</v>
      </c>
    </row>
    <row r="85" spans="1:9" x14ac:dyDescent="0.2">
      <c r="A85" s="2">
        <v>2</v>
      </c>
      <c r="B85" s="7" t="s">
        <v>13</v>
      </c>
      <c r="C85" s="7" t="s">
        <v>156</v>
      </c>
      <c r="D85" s="7" t="s">
        <v>675</v>
      </c>
      <c r="E85" s="7" t="s">
        <v>157</v>
      </c>
      <c r="F85" s="4">
        <v>8301122.8499999996</v>
      </c>
      <c r="G85" s="4">
        <v>0</v>
      </c>
      <c r="H85" s="4">
        <v>8301122.8499999996</v>
      </c>
      <c r="I85" s="4">
        <v>5728182.3600000003</v>
      </c>
    </row>
    <row r="86" spans="1:9" x14ac:dyDescent="0.2">
      <c r="A86" s="2">
        <v>2</v>
      </c>
      <c r="B86" s="7" t="s">
        <v>13</v>
      </c>
      <c r="C86" s="7" t="s">
        <v>158</v>
      </c>
      <c r="D86" s="7" t="s">
        <v>676</v>
      </c>
      <c r="E86" s="7" t="s">
        <v>159</v>
      </c>
      <c r="F86" s="4">
        <v>15768038.67</v>
      </c>
      <c r="G86" s="4">
        <v>0</v>
      </c>
      <c r="H86" s="4">
        <v>15768038.67</v>
      </c>
      <c r="I86" s="4">
        <v>12078689</v>
      </c>
    </row>
    <row r="87" spans="1:9" x14ac:dyDescent="0.2">
      <c r="A87" s="2">
        <v>2</v>
      </c>
      <c r="B87" s="7" t="s">
        <v>13</v>
      </c>
      <c r="C87" s="7" t="s">
        <v>160</v>
      </c>
      <c r="D87" s="7" t="s">
        <v>677</v>
      </c>
      <c r="E87" s="7" t="s">
        <v>161</v>
      </c>
      <c r="F87" s="4">
        <v>10919626.800000001</v>
      </c>
      <c r="G87" s="4">
        <v>0</v>
      </c>
      <c r="H87" s="4">
        <v>10919626.800000001</v>
      </c>
      <c r="I87" s="4">
        <v>9649512</v>
      </c>
    </row>
    <row r="88" spans="1:9" x14ac:dyDescent="0.2">
      <c r="A88" s="2">
        <v>2</v>
      </c>
      <c r="B88" s="7" t="s">
        <v>13</v>
      </c>
      <c r="C88" s="7" t="s">
        <v>162</v>
      </c>
      <c r="D88" s="7" t="s">
        <v>666</v>
      </c>
      <c r="E88" s="7" t="s">
        <v>163</v>
      </c>
      <c r="F88" s="4">
        <v>2699175.75</v>
      </c>
      <c r="G88" s="4">
        <v>353890</v>
      </c>
      <c r="H88" s="4">
        <v>3053065.75</v>
      </c>
      <c r="I88" s="4">
        <v>1059231</v>
      </c>
    </row>
    <row r="89" spans="1:9" x14ac:dyDescent="0.2">
      <c r="A89" s="2">
        <v>2</v>
      </c>
      <c r="B89" s="7" t="s">
        <v>13</v>
      </c>
      <c r="C89" s="7" t="s">
        <v>164</v>
      </c>
      <c r="D89" s="7" t="s">
        <v>667</v>
      </c>
      <c r="E89" s="7" t="s">
        <v>165</v>
      </c>
      <c r="F89" s="4">
        <v>94945.88</v>
      </c>
      <c r="G89" s="4">
        <v>357191</v>
      </c>
      <c r="H89" s="4">
        <v>452136.88</v>
      </c>
      <c r="I89" s="4">
        <v>175020</v>
      </c>
    </row>
    <row r="90" spans="1:9" x14ac:dyDescent="0.2">
      <c r="A90" s="2">
        <v>2</v>
      </c>
      <c r="B90" s="7" t="s">
        <v>13</v>
      </c>
      <c r="C90" s="7" t="s">
        <v>166</v>
      </c>
      <c r="D90" s="7" t="s">
        <v>674</v>
      </c>
      <c r="E90" s="7" t="s">
        <v>167</v>
      </c>
      <c r="F90" s="4">
        <v>4828676.21</v>
      </c>
      <c r="G90" s="4">
        <v>633090</v>
      </c>
      <c r="H90" s="4">
        <v>5461766.21</v>
      </c>
      <c r="I90" s="4">
        <v>1120759</v>
      </c>
    </row>
    <row r="91" spans="1:9" x14ac:dyDescent="0.2">
      <c r="A91" s="2">
        <v>2</v>
      </c>
      <c r="B91" s="7" t="s">
        <v>13</v>
      </c>
      <c r="C91" s="7" t="s">
        <v>168</v>
      </c>
      <c r="D91" s="7" t="s">
        <v>668</v>
      </c>
      <c r="E91" s="7" t="s">
        <v>169</v>
      </c>
      <c r="F91" s="4">
        <v>2821249.02</v>
      </c>
      <c r="G91" s="4">
        <v>369895</v>
      </c>
      <c r="H91" s="4">
        <v>3191144.02</v>
      </c>
      <c r="I91" s="4">
        <v>1291860</v>
      </c>
    </row>
    <row r="92" spans="1:9" x14ac:dyDescent="0.2">
      <c r="A92" s="2">
        <v>2</v>
      </c>
      <c r="B92" s="7" t="s">
        <v>13</v>
      </c>
      <c r="C92" s="7" t="s">
        <v>170</v>
      </c>
      <c r="D92" s="7" t="s">
        <v>669</v>
      </c>
      <c r="E92" s="7" t="s">
        <v>171</v>
      </c>
      <c r="F92" s="4">
        <v>4937185.79</v>
      </c>
      <c r="G92" s="4">
        <v>647317</v>
      </c>
      <c r="H92" s="4">
        <v>5584502.79</v>
      </c>
      <c r="I92" s="4">
        <v>2191844</v>
      </c>
    </row>
    <row r="93" spans="1:9" x14ac:dyDescent="0.2">
      <c r="A93" s="2">
        <v>2</v>
      </c>
      <c r="B93" s="7" t="s">
        <v>13</v>
      </c>
      <c r="C93" s="7" t="s">
        <v>172</v>
      </c>
      <c r="D93" s="7" t="s">
        <v>670</v>
      </c>
      <c r="E93" s="7" t="s">
        <v>173</v>
      </c>
      <c r="F93" s="4">
        <v>2102373.0699999998</v>
      </c>
      <c r="G93" s="4">
        <v>275643</v>
      </c>
      <c r="H93" s="4">
        <v>2378016.0699999998</v>
      </c>
      <c r="I93" s="4">
        <v>194345.5</v>
      </c>
    </row>
    <row r="94" spans="1:9" x14ac:dyDescent="0.2">
      <c r="A94" s="2">
        <v>2</v>
      </c>
      <c r="B94" s="7" t="s">
        <v>13</v>
      </c>
      <c r="C94" s="7" t="s">
        <v>174</v>
      </c>
      <c r="D94" s="7" t="s">
        <v>671</v>
      </c>
      <c r="E94" s="7" t="s">
        <v>175</v>
      </c>
      <c r="F94" s="4">
        <v>2834812.72</v>
      </c>
      <c r="G94" s="4">
        <v>371674</v>
      </c>
      <c r="H94" s="4">
        <v>3206486.72</v>
      </c>
      <c r="I94" s="4">
        <v>1156408</v>
      </c>
    </row>
    <row r="95" spans="1:9" x14ac:dyDescent="0.2">
      <c r="A95" s="2">
        <v>2</v>
      </c>
      <c r="B95" s="7" t="s">
        <v>13</v>
      </c>
      <c r="C95" s="7" t="s">
        <v>176</v>
      </c>
      <c r="D95" s="7" t="s">
        <v>672</v>
      </c>
      <c r="E95" s="7" t="s">
        <v>177</v>
      </c>
      <c r="F95" s="4">
        <v>3173905.15</v>
      </c>
      <c r="G95" s="4">
        <v>416132</v>
      </c>
      <c r="H95" s="4">
        <v>3590037.15</v>
      </c>
      <c r="I95" s="4">
        <v>1494135</v>
      </c>
    </row>
    <row r="96" spans="1:9" x14ac:dyDescent="0.2">
      <c r="A96" s="2">
        <v>2</v>
      </c>
      <c r="B96" s="7" t="s">
        <v>13</v>
      </c>
      <c r="C96" s="7" t="s">
        <v>178</v>
      </c>
      <c r="D96" s="7" t="s">
        <v>673</v>
      </c>
      <c r="E96" s="7" t="s">
        <v>179</v>
      </c>
      <c r="F96" s="4">
        <v>976586.2</v>
      </c>
      <c r="G96" s="4">
        <v>128044</v>
      </c>
      <c r="H96" s="4">
        <v>1104630.2</v>
      </c>
      <c r="I96" s="4">
        <v>411838.64</v>
      </c>
    </row>
    <row r="97" spans="1:9" x14ac:dyDescent="0.2">
      <c r="A97" s="2">
        <v>2</v>
      </c>
      <c r="B97" s="7" t="s">
        <v>13</v>
      </c>
      <c r="C97" s="7" t="s">
        <v>180</v>
      </c>
      <c r="D97" s="7" t="s">
        <v>675</v>
      </c>
      <c r="E97" s="7" t="s">
        <v>181</v>
      </c>
      <c r="F97" s="4">
        <v>2834812.72</v>
      </c>
      <c r="G97" s="4">
        <v>0</v>
      </c>
      <c r="H97" s="4">
        <v>2834812.72</v>
      </c>
      <c r="I97" s="4">
        <v>768690.05</v>
      </c>
    </row>
    <row r="98" spans="1:9" x14ac:dyDescent="0.2">
      <c r="A98" s="2">
        <v>2</v>
      </c>
      <c r="B98" s="7" t="s">
        <v>13</v>
      </c>
      <c r="C98" s="7" t="s">
        <v>182</v>
      </c>
      <c r="D98" s="7" t="s">
        <v>676</v>
      </c>
      <c r="E98" s="7" t="s">
        <v>183</v>
      </c>
      <c r="F98" s="4">
        <v>6714030.1299999999</v>
      </c>
      <c r="G98" s="4">
        <v>0</v>
      </c>
      <c r="H98" s="4">
        <v>6714030.1299999999</v>
      </c>
      <c r="I98" s="4">
        <v>2166712.2200000002</v>
      </c>
    </row>
    <row r="99" spans="1:9" x14ac:dyDescent="0.2">
      <c r="A99" s="2">
        <v>2</v>
      </c>
      <c r="B99" s="7" t="s">
        <v>13</v>
      </c>
      <c r="C99" s="7" t="s">
        <v>184</v>
      </c>
      <c r="D99" s="7" t="s">
        <v>677</v>
      </c>
      <c r="E99" s="7" t="s">
        <v>185</v>
      </c>
      <c r="F99" s="4">
        <v>6402065.0899999999</v>
      </c>
      <c r="G99" s="4">
        <v>0</v>
      </c>
      <c r="H99" s="4">
        <v>6402065.0899999999</v>
      </c>
      <c r="I99" s="4">
        <v>3260886.43</v>
      </c>
    </row>
    <row r="100" spans="1:9" x14ac:dyDescent="0.2">
      <c r="A100" s="2">
        <v>2</v>
      </c>
      <c r="B100" s="7" t="s">
        <v>13</v>
      </c>
      <c r="C100" s="7" t="s">
        <v>186</v>
      </c>
      <c r="D100" s="7" t="s">
        <v>666</v>
      </c>
      <c r="E100" s="7" t="s">
        <v>187</v>
      </c>
      <c r="F100" s="4">
        <v>16419046.35</v>
      </c>
      <c r="G100" s="4">
        <v>0</v>
      </c>
      <c r="H100" s="4">
        <v>16419046.35</v>
      </c>
      <c r="I100" s="4">
        <v>5756469.7699999996</v>
      </c>
    </row>
    <row r="101" spans="1:9" x14ac:dyDescent="0.2">
      <c r="A101" s="2">
        <v>2</v>
      </c>
      <c r="B101" s="7" t="s">
        <v>13</v>
      </c>
      <c r="C101" s="7" t="s">
        <v>188</v>
      </c>
      <c r="D101" s="7" t="s">
        <v>667</v>
      </c>
      <c r="E101" s="7" t="s">
        <v>189</v>
      </c>
      <c r="F101" s="4">
        <v>2020854.38</v>
      </c>
      <c r="G101" s="4">
        <v>52285</v>
      </c>
      <c r="H101" s="4">
        <v>2073139.38</v>
      </c>
      <c r="I101" s="4">
        <v>1118350.1200000001</v>
      </c>
    </row>
    <row r="102" spans="1:9" x14ac:dyDescent="0.2">
      <c r="A102" s="2">
        <v>2</v>
      </c>
      <c r="B102" s="7" t="s">
        <v>13</v>
      </c>
      <c r="C102" s="7" t="s">
        <v>190</v>
      </c>
      <c r="D102" s="7" t="s">
        <v>674</v>
      </c>
      <c r="E102" s="7" t="s">
        <v>191</v>
      </c>
      <c r="F102" s="4">
        <v>13636314.060000001</v>
      </c>
      <c r="G102" s="4">
        <v>0</v>
      </c>
      <c r="H102" s="4">
        <v>13636314.060000001</v>
      </c>
      <c r="I102" s="4">
        <v>3678801.64</v>
      </c>
    </row>
    <row r="103" spans="1:9" x14ac:dyDescent="0.2">
      <c r="A103" s="2">
        <v>2</v>
      </c>
      <c r="B103" s="7" t="s">
        <v>13</v>
      </c>
      <c r="C103" s="7" t="s">
        <v>192</v>
      </c>
      <c r="D103" s="7" t="s">
        <v>668</v>
      </c>
      <c r="E103" s="7" t="s">
        <v>193</v>
      </c>
      <c r="F103" s="4">
        <v>7302486.5999999996</v>
      </c>
      <c r="G103" s="4">
        <v>0</v>
      </c>
      <c r="H103" s="4">
        <v>7302486.5999999996</v>
      </c>
      <c r="I103" s="4">
        <v>3551629.58</v>
      </c>
    </row>
    <row r="104" spans="1:9" x14ac:dyDescent="0.2">
      <c r="A104" s="2">
        <v>2</v>
      </c>
      <c r="B104" s="7" t="s">
        <v>13</v>
      </c>
      <c r="C104" s="7" t="s">
        <v>194</v>
      </c>
      <c r="D104" s="7" t="s">
        <v>669</v>
      </c>
      <c r="E104" s="7" t="s">
        <v>195</v>
      </c>
      <c r="F104" s="4">
        <v>16249508.98</v>
      </c>
      <c r="G104" s="4">
        <v>0</v>
      </c>
      <c r="H104" s="4">
        <v>16249508.98</v>
      </c>
      <c r="I104" s="4">
        <v>7494318.6600000001</v>
      </c>
    </row>
    <row r="105" spans="1:9" x14ac:dyDescent="0.2">
      <c r="A105" s="2">
        <v>2</v>
      </c>
      <c r="B105" s="7" t="s">
        <v>13</v>
      </c>
      <c r="C105" s="7" t="s">
        <v>196</v>
      </c>
      <c r="D105" s="7" t="s">
        <v>670</v>
      </c>
      <c r="E105" s="7" t="s">
        <v>197</v>
      </c>
      <c r="F105" s="4">
        <v>8646861.25</v>
      </c>
      <c r="G105" s="4">
        <v>0</v>
      </c>
      <c r="H105" s="4">
        <v>8646861.25</v>
      </c>
      <c r="I105" s="4">
        <v>1290006.27</v>
      </c>
    </row>
    <row r="106" spans="1:9" x14ac:dyDescent="0.2">
      <c r="A106" s="2">
        <v>2</v>
      </c>
      <c r="B106" s="7" t="s">
        <v>13</v>
      </c>
      <c r="C106" s="7" t="s">
        <v>198</v>
      </c>
      <c r="D106" s="7" t="s">
        <v>671</v>
      </c>
      <c r="E106" s="7" t="s">
        <v>199</v>
      </c>
      <c r="F106" s="4">
        <v>7682321.6200000001</v>
      </c>
      <c r="G106" s="4">
        <v>87818</v>
      </c>
      <c r="H106" s="4">
        <v>7770139.6200000001</v>
      </c>
      <c r="I106" s="4">
        <v>3867238.37</v>
      </c>
    </row>
    <row r="107" spans="1:9" x14ac:dyDescent="0.2">
      <c r="A107" s="2">
        <v>2</v>
      </c>
      <c r="B107" s="7" t="s">
        <v>13</v>
      </c>
      <c r="C107" s="7" t="s">
        <v>200</v>
      </c>
      <c r="D107" s="7" t="s">
        <v>672</v>
      </c>
      <c r="E107" s="7" t="s">
        <v>201</v>
      </c>
      <c r="F107" s="4">
        <v>6986909.9699999997</v>
      </c>
      <c r="G107" s="4">
        <v>0</v>
      </c>
      <c r="H107" s="4">
        <v>6986909.9699999997</v>
      </c>
      <c r="I107" s="4">
        <v>3411741.6</v>
      </c>
    </row>
    <row r="108" spans="1:9" x14ac:dyDescent="0.2">
      <c r="A108" s="2">
        <v>2</v>
      </c>
      <c r="B108" s="7" t="s">
        <v>13</v>
      </c>
      <c r="C108" s="7" t="s">
        <v>202</v>
      </c>
      <c r="D108" s="7" t="s">
        <v>673</v>
      </c>
      <c r="E108" s="7" t="s">
        <v>203</v>
      </c>
      <c r="F108" s="4">
        <v>2769787.44</v>
      </c>
      <c r="G108" s="4">
        <v>0</v>
      </c>
      <c r="H108" s="4">
        <v>2769787.44</v>
      </c>
      <c r="I108" s="4">
        <v>1383479.46</v>
      </c>
    </row>
    <row r="109" spans="1:9" x14ac:dyDescent="0.2">
      <c r="A109" s="2">
        <v>2</v>
      </c>
      <c r="B109" s="7" t="s">
        <v>13</v>
      </c>
      <c r="C109" s="7" t="s">
        <v>204</v>
      </c>
      <c r="D109" s="7" t="s">
        <v>675</v>
      </c>
      <c r="E109" s="7" t="s">
        <v>205</v>
      </c>
      <c r="F109" s="4">
        <v>15469873.890000001</v>
      </c>
      <c r="G109" s="4">
        <v>0</v>
      </c>
      <c r="H109" s="4">
        <v>15469873.890000001</v>
      </c>
      <c r="I109" s="4">
        <v>5974933.1299999999</v>
      </c>
    </row>
    <row r="110" spans="1:9" x14ac:dyDescent="0.2">
      <c r="A110" s="2">
        <v>2</v>
      </c>
      <c r="B110" s="7" t="s">
        <v>13</v>
      </c>
      <c r="C110" s="7" t="s">
        <v>206</v>
      </c>
      <c r="D110" s="7" t="s">
        <v>676</v>
      </c>
      <c r="E110" s="7" t="s">
        <v>207</v>
      </c>
      <c r="F110" s="4">
        <v>29385129.469999999</v>
      </c>
      <c r="G110" s="4">
        <v>0</v>
      </c>
      <c r="H110" s="4">
        <v>29385129.469999999</v>
      </c>
      <c r="I110" s="4">
        <v>11838235.41</v>
      </c>
    </row>
    <row r="111" spans="1:9" x14ac:dyDescent="0.2">
      <c r="A111" s="2">
        <v>2</v>
      </c>
      <c r="B111" s="7" t="s">
        <v>13</v>
      </c>
      <c r="C111" s="7" t="s">
        <v>208</v>
      </c>
      <c r="D111" s="7" t="s">
        <v>677</v>
      </c>
      <c r="E111" s="7" t="s">
        <v>209</v>
      </c>
      <c r="F111" s="4">
        <v>20349686.719999999</v>
      </c>
      <c r="G111" s="4">
        <v>0</v>
      </c>
      <c r="H111" s="4">
        <v>20349686.719999999</v>
      </c>
      <c r="I111" s="4">
        <v>10634593.460000001</v>
      </c>
    </row>
    <row r="112" spans="1:9" x14ac:dyDescent="0.2">
      <c r="A112" s="2">
        <v>2</v>
      </c>
      <c r="B112" s="7" t="s">
        <v>13</v>
      </c>
      <c r="C112" s="7" t="s">
        <v>210</v>
      </c>
      <c r="D112" s="7" t="s">
        <v>666</v>
      </c>
      <c r="E112" s="7" t="s">
        <v>211</v>
      </c>
      <c r="F112" s="4">
        <v>572890.66</v>
      </c>
      <c r="G112" s="4">
        <v>0</v>
      </c>
      <c r="H112" s="4">
        <v>572890.66</v>
      </c>
      <c r="I112" s="4">
        <v>200853.79</v>
      </c>
    </row>
    <row r="113" spans="1:9" x14ac:dyDescent="0.2">
      <c r="A113" s="2">
        <v>2</v>
      </c>
      <c r="B113" s="7" t="s">
        <v>13</v>
      </c>
      <c r="C113" s="7" t="s">
        <v>212</v>
      </c>
      <c r="D113" s="7" t="s">
        <v>667</v>
      </c>
      <c r="E113" s="7" t="s">
        <v>213</v>
      </c>
      <c r="F113" s="4">
        <v>70511.320000000007</v>
      </c>
      <c r="G113" s="4">
        <v>1824</v>
      </c>
      <c r="H113" s="4">
        <v>72335.320000000007</v>
      </c>
      <c r="I113" s="4">
        <v>39021.300000000003</v>
      </c>
    </row>
    <row r="114" spans="1:9" x14ac:dyDescent="0.2">
      <c r="A114" s="2">
        <v>2</v>
      </c>
      <c r="B114" s="7" t="s">
        <v>13</v>
      </c>
      <c r="C114" s="7" t="s">
        <v>214</v>
      </c>
      <c r="D114" s="7" t="s">
        <v>674</v>
      </c>
      <c r="E114" s="7" t="s">
        <v>215</v>
      </c>
      <c r="F114" s="4">
        <v>475796.02</v>
      </c>
      <c r="G114" s="4">
        <v>0</v>
      </c>
      <c r="H114" s="4">
        <v>475796.02</v>
      </c>
      <c r="I114" s="4">
        <v>128360.16</v>
      </c>
    </row>
    <row r="115" spans="1:9" x14ac:dyDescent="0.2">
      <c r="A115" s="2">
        <v>2</v>
      </c>
      <c r="B115" s="7" t="s">
        <v>13</v>
      </c>
      <c r="C115" s="7" t="s">
        <v>216</v>
      </c>
      <c r="D115" s="7" t="s">
        <v>668</v>
      </c>
      <c r="E115" s="7" t="s">
        <v>217</v>
      </c>
      <c r="F115" s="4">
        <v>254797.16</v>
      </c>
      <c r="G115" s="4">
        <v>0</v>
      </c>
      <c r="H115" s="4">
        <v>254797.16</v>
      </c>
      <c r="I115" s="4">
        <v>123922.88</v>
      </c>
    </row>
    <row r="116" spans="1:9" x14ac:dyDescent="0.2">
      <c r="A116" s="2">
        <v>2</v>
      </c>
      <c r="B116" s="7" t="s">
        <v>13</v>
      </c>
      <c r="C116" s="7" t="s">
        <v>218</v>
      </c>
      <c r="D116" s="7" t="s">
        <v>669</v>
      </c>
      <c r="E116" s="7" t="s">
        <v>219</v>
      </c>
      <c r="F116" s="4">
        <v>566975.18999999994</v>
      </c>
      <c r="G116" s="4">
        <v>0</v>
      </c>
      <c r="H116" s="4">
        <v>566975.18999999994</v>
      </c>
      <c r="I116" s="4">
        <v>261490.52</v>
      </c>
    </row>
    <row r="117" spans="1:9" x14ac:dyDescent="0.2">
      <c r="A117" s="2">
        <v>2</v>
      </c>
      <c r="B117" s="7" t="s">
        <v>13</v>
      </c>
      <c r="C117" s="7" t="s">
        <v>220</v>
      </c>
      <c r="D117" s="7" t="s">
        <v>670</v>
      </c>
      <c r="E117" s="7" t="s">
        <v>221</v>
      </c>
      <c r="F117" s="4">
        <v>301704.86</v>
      </c>
      <c r="G117" s="4">
        <v>0</v>
      </c>
      <c r="H117" s="4">
        <v>301704.86</v>
      </c>
      <c r="I117" s="4">
        <v>45010.69</v>
      </c>
    </row>
    <row r="118" spans="1:9" x14ac:dyDescent="0.2">
      <c r="A118" s="2">
        <v>2</v>
      </c>
      <c r="B118" s="7" t="s">
        <v>13</v>
      </c>
      <c r="C118" s="7" t="s">
        <v>222</v>
      </c>
      <c r="D118" s="7" t="s">
        <v>671</v>
      </c>
      <c r="E118" s="7" t="s">
        <v>223</v>
      </c>
      <c r="F118" s="4">
        <v>268050.3</v>
      </c>
      <c r="G118" s="4">
        <v>3064</v>
      </c>
      <c r="H118" s="4">
        <v>271114.3</v>
      </c>
      <c r="I118" s="4">
        <v>134935.04000000001</v>
      </c>
    </row>
    <row r="119" spans="1:9" x14ac:dyDescent="0.2">
      <c r="A119" s="2">
        <v>2</v>
      </c>
      <c r="B119" s="7" t="s">
        <v>13</v>
      </c>
      <c r="C119" s="7" t="s">
        <v>224</v>
      </c>
      <c r="D119" s="7" t="s">
        <v>672</v>
      </c>
      <c r="E119" s="7" t="s">
        <v>225</v>
      </c>
      <c r="F119" s="4">
        <v>243786.11</v>
      </c>
      <c r="G119" s="4">
        <v>0</v>
      </c>
      <c r="H119" s="4">
        <v>243786.11</v>
      </c>
      <c r="I119" s="4">
        <v>119041.94</v>
      </c>
    </row>
    <row r="120" spans="1:9" x14ac:dyDescent="0.2">
      <c r="A120" s="2">
        <v>2</v>
      </c>
      <c r="B120" s="7" t="s">
        <v>13</v>
      </c>
      <c r="C120" s="7" t="s">
        <v>226</v>
      </c>
      <c r="D120" s="7" t="s">
        <v>673</v>
      </c>
      <c r="E120" s="7" t="s">
        <v>227</v>
      </c>
      <c r="F120" s="4">
        <v>96642.97</v>
      </c>
      <c r="G120" s="4">
        <v>0</v>
      </c>
      <c r="H120" s="4">
        <v>96642.97</v>
      </c>
      <c r="I120" s="4">
        <v>48272.13</v>
      </c>
    </row>
    <row r="121" spans="1:9" x14ac:dyDescent="0.2">
      <c r="A121" s="2">
        <v>2</v>
      </c>
      <c r="B121" s="7" t="s">
        <v>13</v>
      </c>
      <c r="C121" s="7" t="s">
        <v>228</v>
      </c>
      <c r="D121" s="7" t="s">
        <v>675</v>
      </c>
      <c r="E121" s="7" t="s">
        <v>229</v>
      </c>
      <c r="F121" s="4">
        <v>539772.29</v>
      </c>
      <c r="G121" s="4">
        <v>0</v>
      </c>
      <c r="H121" s="4">
        <v>539772.29</v>
      </c>
      <c r="I121" s="4">
        <v>208476.39</v>
      </c>
    </row>
    <row r="122" spans="1:9" x14ac:dyDescent="0.2">
      <c r="A122" s="2">
        <v>2</v>
      </c>
      <c r="B122" s="7" t="s">
        <v>13</v>
      </c>
      <c r="C122" s="7" t="s">
        <v>230</v>
      </c>
      <c r="D122" s="7" t="s">
        <v>676</v>
      </c>
      <c r="E122" s="7" t="s">
        <v>231</v>
      </c>
      <c r="F122" s="4">
        <v>1025301.1</v>
      </c>
      <c r="G122" s="4">
        <v>0</v>
      </c>
      <c r="H122" s="4">
        <v>1025301.1</v>
      </c>
      <c r="I122" s="4">
        <v>413057.76</v>
      </c>
    </row>
    <row r="123" spans="1:9" x14ac:dyDescent="0.2">
      <c r="A123" s="2">
        <v>2</v>
      </c>
      <c r="B123" s="7" t="s">
        <v>13</v>
      </c>
      <c r="C123" s="7" t="s">
        <v>232</v>
      </c>
      <c r="D123" s="7" t="s">
        <v>677</v>
      </c>
      <c r="E123" s="7" t="s">
        <v>233</v>
      </c>
      <c r="F123" s="4">
        <v>710037.92</v>
      </c>
      <c r="G123" s="4">
        <v>0</v>
      </c>
      <c r="H123" s="4">
        <v>710037.92</v>
      </c>
      <c r="I123" s="4">
        <v>370526.46</v>
      </c>
    </row>
    <row r="124" spans="1:9" x14ac:dyDescent="0.2">
      <c r="A124" s="2">
        <v>2</v>
      </c>
      <c r="B124" s="7" t="s">
        <v>13</v>
      </c>
      <c r="C124" s="7" t="s">
        <v>234</v>
      </c>
      <c r="D124" s="7" t="s">
        <v>666</v>
      </c>
      <c r="E124" s="7" t="s">
        <v>235</v>
      </c>
      <c r="F124" s="4">
        <v>1718671.98</v>
      </c>
      <c r="G124" s="4">
        <v>0</v>
      </c>
      <c r="H124" s="4">
        <v>1718671.98</v>
      </c>
      <c r="I124" s="4">
        <v>602561.4</v>
      </c>
    </row>
    <row r="125" spans="1:9" x14ac:dyDescent="0.2">
      <c r="A125" s="2">
        <v>2</v>
      </c>
      <c r="B125" s="7" t="s">
        <v>13</v>
      </c>
      <c r="C125" s="7" t="s">
        <v>236</v>
      </c>
      <c r="D125" s="7" t="s">
        <v>667</v>
      </c>
      <c r="E125" s="7" t="s">
        <v>237</v>
      </c>
      <c r="F125" s="4">
        <v>211533.96</v>
      </c>
      <c r="G125" s="4">
        <v>5473</v>
      </c>
      <c r="H125" s="4">
        <v>217006.96</v>
      </c>
      <c r="I125" s="4">
        <v>117063.87</v>
      </c>
    </row>
    <row r="126" spans="1:9" x14ac:dyDescent="0.2">
      <c r="A126" s="2">
        <v>2</v>
      </c>
      <c r="B126" s="7" t="s">
        <v>13</v>
      </c>
      <c r="C126" s="7" t="s">
        <v>238</v>
      </c>
      <c r="D126" s="7" t="s">
        <v>674</v>
      </c>
      <c r="E126" s="7" t="s">
        <v>239</v>
      </c>
      <c r="F126" s="4">
        <v>1427388.07</v>
      </c>
      <c r="G126" s="4">
        <v>0</v>
      </c>
      <c r="H126" s="4">
        <v>1427388.07</v>
      </c>
      <c r="I126" s="4">
        <v>385080.44</v>
      </c>
    </row>
    <row r="127" spans="1:9" x14ac:dyDescent="0.2">
      <c r="A127" s="2">
        <v>2</v>
      </c>
      <c r="B127" s="7" t="s">
        <v>13</v>
      </c>
      <c r="C127" s="7" t="s">
        <v>240</v>
      </c>
      <c r="D127" s="7" t="s">
        <v>668</v>
      </c>
      <c r="E127" s="7" t="s">
        <v>241</v>
      </c>
      <c r="F127" s="4">
        <v>764391.48</v>
      </c>
      <c r="G127" s="4">
        <v>0</v>
      </c>
      <c r="H127" s="4">
        <v>764391.48</v>
      </c>
      <c r="I127" s="4">
        <v>371768.62</v>
      </c>
    </row>
    <row r="128" spans="1:9" x14ac:dyDescent="0.2">
      <c r="A128" s="2">
        <v>2</v>
      </c>
      <c r="B128" s="7" t="s">
        <v>13</v>
      </c>
      <c r="C128" s="7" t="s">
        <v>242</v>
      </c>
      <c r="D128" s="7" t="s">
        <v>669</v>
      </c>
      <c r="E128" s="7" t="s">
        <v>243</v>
      </c>
      <c r="F128" s="4">
        <v>1700925.57</v>
      </c>
      <c r="G128" s="4">
        <v>0</v>
      </c>
      <c r="H128" s="4">
        <v>1700925.57</v>
      </c>
      <c r="I128" s="4">
        <v>784470.61</v>
      </c>
    </row>
    <row r="129" spans="1:9" x14ac:dyDescent="0.2">
      <c r="A129" s="2">
        <v>2</v>
      </c>
      <c r="B129" s="7" t="s">
        <v>13</v>
      </c>
      <c r="C129" s="7" t="s">
        <v>244</v>
      </c>
      <c r="D129" s="7" t="s">
        <v>670</v>
      </c>
      <c r="E129" s="7" t="s">
        <v>245</v>
      </c>
      <c r="F129" s="4">
        <v>905114.58</v>
      </c>
      <c r="G129" s="4">
        <v>0</v>
      </c>
      <c r="H129" s="4">
        <v>905114.58</v>
      </c>
      <c r="I129" s="4">
        <v>135032.06</v>
      </c>
    </row>
    <row r="130" spans="1:9" x14ac:dyDescent="0.2">
      <c r="A130" s="2">
        <v>2</v>
      </c>
      <c r="B130" s="7" t="s">
        <v>13</v>
      </c>
      <c r="C130" s="7" t="s">
        <v>246</v>
      </c>
      <c r="D130" s="7" t="s">
        <v>671</v>
      </c>
      <c r="E130" s="7" t="s">
        <v>247</v>
      </c>
      <c r="F130" s="4">
        <v>804150.9</v>
      </c>
      <c r="G130" s="4">
        <v>9192</v>
      </c>
      <c r="H130" s="4">
        <v>813342.9</v>
      </c>
      <c r="I130" s="4">
        <v>404805.13</v>
      </c>
    </row>
    <row r="131" spans="1:9" x14ac:dyDescent="0.2">
      <c r="A131" s="2">
        <v>2</v>
      </c>
      <c r="B131" s="7" t="s">
        <v>13</v>
      </c>
      <c r="C131" s="7" t="s">
        <v>248</v>
      </c>
      <c r="D131" s="7" t="s">
        <v>672</v>
      </c>
      <c r="E131" s="7" t="s">
        <v>249</v>
      </c>
      <c r="F131" s="4">
        <v>731358.34</v>
      </c>
      <c r="G131" s="4">
        <v>0</v>
      </c>
      <c r="H131" s="4">
        <v>731358.34</v>
      </c>
      <c r="I131" s="4">
        <v>357125.79</v>
      </c>
    </row>
    <row r="132" spans="1:9" x14ac:dyDescent="0.2">
      <c r="A132" s="2">
        <v>2</v>
      </c>
      <c r="B132" s="7" t="s">
        <v>13</v>
      </c>
      <c r="C132" s="7" t="s">
        <v>250</v>
      </c>
      <c r="D132" s="7" t="s">
        <v>673</v>
      </c>
      <c r="E132" s="7" t="s">
        <v>251</v>
      </c>
      <c r="F132" s="4">
        <v>289928.90000000002</v>
      </c>
      <c r="G132" s="4">
        <v>0</v>
      </c>
      <c r="H132" s="4">
        <v>289928.90000000002</v>
      </c>
      <c r="I132" s="4">
        <v>144816.42000000001</v>
      </c>
    </row>
    <row r="133" spans="1:9" x14ac:dyDescent="0.2">
      <c r="A133" s="2">
        <v>2</v>
      </c>
      <c r="B133" s="7" t="s">
        <v>13</v>
      </c>
      <c r="C133" s="7" t="s">
        <v>252</v>
      </c>
      <c r="D133" s="7" t="s">
        <v>675</v>
      </c>
      <c r="E133" s="7" t="s">
        <v>253</v>
      </c>
      <c r="F133" s="4">
        <v>1619316.88</v>
      </c>
      <c r="G133" s="4">
        <v>0</v>
      </c>
      <c r="H133" s="4">
        <v>1619316.88</v>
      </c>
      <c r="I133" s="4">
        <v>625429.16</v>
      </c>
    </row>
    <row r="134" spans="1:9" x14ac:dyDescent="0.2">
      <c r="A134" s="2">
        <v>2</v>
      </c>
      <c r="B134" s="7" t="s">
        <v>13</v>
      </c>
      <c r="C134" s="7" t="s">
        <v>254</v>
      </c>
      <c r="D134" s="7" t="s">
        <v>676</v>
      </c>
      <c r="E134" s="7" t="s">
        <v>255</v>
      </c>
      <c r="F134" s="4">
        <v>3075903.29</v>
      </c>
      <c r="G134" s="4">
        <v>0</v>
      </c>
      <c r="H134" s="4">
        <v>3075903.29</v>
      </c>
      <c r="I134" s="4">
        <v>1239173.28</v>
      </c>
    </row>
    <row r="135" spans="1:9" x14ac:dyDescent="0.2">
      <c r="A135" s="2">
        <v>2</v>
      </c>
      <c r="B135" s="7" t="s">
        <v>13</v>
      </c>
      <c r="C135" s="7" t="s">
        <v>256</v>
      </c>
      <c r="D135" s="7" t="s">
        <v>677</v>
      </c>
      <c r="E135" s="7" t="s">
        <v>257</v>
      </c>
      <c r="F135" s="4">
        <v>2130113.75</v>
      </c>
      <c r="G135" s="4">
        <v>0</v>
      </c>
      <c r="H135" s="4">
        <v>2130113.75</v>
      </c>
      <c r="I135" s="4">
        <v>1111579.3999999999</v>
      </c>
    </row>
    <row r="136" spans="1:9" x14ac:dyDescent="0.2">
      <c r="A136" s="2">
        <v>2</v>
      </c>
      <c r="B136" s="7" t="s">
        <v>13</v>
      </c>
      <c r="C136" s="7" t="s">
        <v>258</v>
      </c>
      <c r="D136" s="7" t="s">
        <v>666</v>
      </c>
      <c r="E136" s="7" t="s">
        <v>259</v>
      </c>
      <c r="F136" s="4">
        <v>5728906.6100000003</v>
      </c>
      <c r="G136" s="4">
        <v>0</v>
      </c>
      <c r="H136" s="4">
        <v>5728906.6100000003</v>
      </c>
      <c r="I136" s="4">
        <v>2008537.96</v>
      </c>
    </row>
    <row r="137" spans="1:9" x14ac:dyDescent="0.2">
      <c r="A137" s="2">
        <v>2</v>
      </c>
      <c r="B137" s="7" t="s">
        <v>13</v>
      </c>
      <c r="C137" s="7" t="s">
        <v>260</v>
      </c>
      <c r="D137" s="7" t="s">
        <v>667</v>
      </c>
      <c r="E137" s="7" t="s">
        <v>261</v>
      </c>
      <c r="F137" s="4">
        <v>705113.18</v>
      </c>
      <c r="G137" s="4">
        <v>18243</v>
      </c>
      <c r="H137" s="4">
        <v>723356.18</v>
      </c>
      <c r="I137" s="4">
        <v>390212.9</v>
      </c>
    </row>
    <row r="138" spans="1:9" x14ac:dyDescent="0.2">
      <c r="A138" s="2">
        <v>2</v>
      </c>
      <c r="B138" s="7" t="s">
        <v>13</v>
      </c>
      <c r="C138" s="7" t="s">
        <v>262</v>
      </c>
      <c r="D138" s="7" t="s">
        <v>674</v>
      </c>
      <c r="E138" s="7" t="s">
        <v>263</v>
      </c>
      <c r="F138" s="4">
        <v>4757960.24</v>
      </c>
      <c r="G138" s="4">
        <v>0</v>
      </c>
      <c r="H138" s="4">
        <v>4757960.24</v>
      </c>
      <c r="I138" s="4">
        <v>1283601.4099999999</v>
      </c>
    </row>
    <row r="139" spans="1:9" x14ac:dyDescent="0.2">
      <c r="A139" s="2">
        <v>2</v>
      </c>
      <c r="B139" s="7" t="s">
        <v>13</v>
      </c>
      <c r="C139" s="7" t="s">
        <v>264</v>
      </c>
      <c r="D139" s="7" t="s">
        <v>668</v>
      </c>
      <c r="E139" s="7" t="s">
        <v>265</v>
      </c>
      <c r="F139" s="4">
        <v>2547971.6</v>
      </c>
      <c r="G139" s="4">
        <v>0</v>
      </c>
      <c r="H139" s="4">
        <v>2547971.6</v>
      </c>
      <c r="I139" s="4">
        <v>1239228.76</v>
      </c>
    </row>
    <row r="140" spans="1:9" x14ac:dyDescent="0.2">
      <c r="A140" s="2">
        <v>2</v>
      </c>
      <c r="B140" s="7" t="s">
        <v>13</v>
      </c>
      <c r="C140" s="7" t="s">
        <v>266</v>
      </c>
      <c r="D140" s="7" t="s">
        <v>669</v>
      </c>
      <c r="E140" s="7" t="s">
        <v>267</v>
      </c>
      <c r="F140" s="4">
        <v>5669751.9100000001</v>
      </c>
      <c r="G140" s="4">
        <v>0</v>
      </c>
      <c r="H140" s="4">
        <v>5669751.9100000001</v>
      </c>
      <c r="I140" s="4">
        <v>2614905.34</v>
      </c>
    </row>
    <row r="141" spans="1:9" x14ac:dyDescent="0.2">
      <c r="A141" s="2">
        <v>2</v>
      </c>
      <c r="B141" s="7" t="s">
        <v>13</v>
      </c>
      <c r="C141" s="7" t="s">
        <v>268</v>
      </c>
      <c r="D141" s="7" t="s">
        <v>670</v>
      </c>
      <c r="E141" s="7" t="s">
        <v>269</v>
      </c>
      <c r="F141" s="4">
        <v>3017048.59</v>
      </c>
      <c r="G141" s="4">
        <v>0</v>
      </c>
      <c r="H141" s="4">
        <v>3017048.59</v>
      </c>
      <c r="I141" s="4">
        <v>450106.87</v>
      </c>
    </row>
    <row r="142" spans="1:9" x14ac:dyDescent="0.2">
      <c r="A142" s="2">
        <v>2</v>
      </c>
      <c r="B142" s="7" t="s">
        <v>13</v>
      </c>
      <c r="C142" s="7" t="s">
        <v>270</v>
      </c>
      <c r="D142" s="7" t="s">
        <v>671</v>
      </c>
      <c r="E142" s="7" t="s">
        <v>271</v>
      </c>
      <c r="F142" s="4">
        <v>2680503.0099999998</v>
      </c>
      <c r="G142" s="4">
        <v>30641</v>
      </c>
      <c r="H142" s="4">
        <v>2711144.01</v>
      </c>
      <c r="I142" s="4">
        <v>1349350.45</v>
      </c>
    </row>
    <row r="143" spans="1:9" x14ac:dyDescent="0.2">
      <c r="A143" s="2">
        <v>2</v>
      </c>
      <c r="B143" s="7" t="s">
        <v>13</v>
      </c>
      <c r="C143" s="7" t="s">
        <v>272</v>
      </c>
      <c r="D143" s="7" t="s">
        <v>672</v>
      </c>
      <c r="E143" s="7" t="s">
        <v>273</v>
      </c>
      <c r="F143" s="4">
        <v>2437861.12</v>
      </c>
      <c r="G143" s="4">
        <v>0</v>
      </c>
      <c r="H143" s="4">
        <v>2437861.12</v>
      </c>
      <c r="I143" s="4">
        <v>1190419.28</v>
      </c>
    </row>
    <row r="144" spans="1:9" x14ac:dyDescent="0.2">
      <c r="A144" s="2">
        <v>2</v>
      </c>
      <c r="B144" s="7" t="s">
        <v>13</v>
      </c>
      <c r="C144" s="7" t="s">
        <v>274</v>
      </c>
      <c r="D144" s="7" t="s">
        <v>673</v>
      </c>
      <c r="E144" s="7" t="s">
        <v>275</v>
      </c>
      <c r="F144" s="4">
        <v>966429.67</v>
      </c>
      <c r="G144" s="4">
        <v>0</v>
      </c>
      <c r="H144" s="4">
        <v>966429.67</v>
      </c>
      <c r="I144" s="4">
        <v>482721.38</v>
      </c>
    </row>
    <row r="145" spans="1:9" x14ac:dyDescent="0.2">
      <c r="A145" s="2">
        <v>2</v>
      </c>
      <c r="B145" s="7" t="s">
        <v>13</v>
      </c>
      <c r="C145" s="7" t="s">
        <v>276</v>
      </c>
      <c r="D145" s="7" t="s">
        <v>675</v>
      </c>
      <c r="E145" s="7" t="s">
        <v>277</v>
      </c>
      <c r="F145" s="4">
        <v>5397722.9199999999</v>
      </c>
      <c r="G145" s="4">
        <v>0</v>
      </c>
      <c r="H145" s="4">
        <v>5397722.9199999999</v>
      </c>
      <c r="I145" s="4">
        <v>2084763.83</v>
      </c>
    </row>
    <row r="146" spans="1:9" x14ac:dyDescent="0.2">
      <c r="A146" s="2">
        <v>2</v>
      </c>
      <c r="B146" s="7" t="s">
        <v>13</v>
      </c>
      <c r="C146" s="7" t="s">
        <v>278</v>
      </c>
      <c r="D146" s="7" t="s">
        <v>676</v>
      </c>
      <c r="E146" s="7" t="s">
        <v>279</v>
      </c>
      <c r="F146" s="4">
        <v>10253010.98</v>
      </c>
      <c r="G146" s="4">
        <v>0</v>
      </c>
      <c r="H146" s="4">
        <v>10253010.98</v>
      </c>
      <c r="I146" s="4">
        <v>4130577.61</v>
      </c>
    </row>
    <row r="147" spans="1:9" x14ac:dyDescent="0.2">
      <c r="A147" s="2">
        <v>2</v>
      </c>
      <c r="B147" s="7" t="s">
        <v>13</v>
      </c>
      <c r="C147" s="7" t="s">
        <v>280</v>
      </c>
      <c r="D147" s="7" t="s">
        <v>677</v>
      </c>
      <c r="E147" s="7" t="s">
        <v>281</v>
      </c>
      <c r="F147" s="4">
        <v>7100379.1799999997</v>
      </c>
      <c r="G147" s="4">
        <v>0</v>
      </c>
      <c r="H147" s="4">
        <v>7100379.1799999997</v>
      </c>
      <c r="I147" s="4">
        <v>3710604.83</v>
      </c>
    </row>
    <row r="148" spans="1:9" x14ac:dyDescent="0.2">
      <c r="A148" s="2">
        <v>2</v>
      </c>
      <c r="B148" s="7" t="s">
        <v>13</v>
      </c>
      <c r="C148" s="7" t="s">
        <v>282</v>
      </c>
      <c r="D148" s="7" t="s">
        <v>666</v>
      </c>
      <c r="E148" s="7" t="s">
        <v>283</v>
      </c>
      <c r="F148" s="4">
        <v>286445.33</v>
      </c>
      <c r="G148" s="4">
        <v>0</v>
      </c>
      <c r="H148" s="4">
        <v>286445.33</v>
      </c>
      <c r="I148" s="4">
        <v>99605</v>
      </c>
    </row>
    <row r="149" spans="1:9" x14ac:dyDescent="0.2">
      <c r="A149" s="2">
        <v>2</v>
      </c>
      <c r="B149" s="7" t="s">
        <v>13</v>
      </c>
      <c r="C149" s="7" t="s">
        <v>284</v>
      </c>
      <c r="D149" s="7" t="s">
        <v>667</v>
      </c>
      <c r="E149" s="7" t="s">
        <v>285</v>
      </c>
      <c r="F149" s="4">
        <v>35255.660000000003</v>
      </c>
      <c r="G149" s="4">
        <v>912</v>
      </c>
      <c r="H149" s="4">
        <v>36167.660000000003</v>
      </c>
      <c r="I149" s="4">
        <v>19510.650000000001</v>
      </c>
    </row>
    <row r="150" spans="1:9" x14ac:dyDescent="0.2">
      <c r="A150" s="2">
        <v>2</v>
      </c>
      <c r="B150" s="7" t="s">
        <v>13</v>
      </c>
      <c r="C150" s="7" t="s">
        <v>286</v>
      </c>
      <c r="D150" s="7" t="s">
        <v>674</v>
      </c>
      <c r="E150" s="7" t="s">
        <v>287</v>
      </c>
      <c r="F150" s="4">
        <v>237898.01</v>
      </c>
      <c r="G150" s="4">
        <v>0</v>
      </c>
      <c r="H150" s="4">
        <v>237898.01</v>
      </c>
      <c r="I150" s="4">
        <v>64180.07</v>
      </c>
    </row>
    <row r="151" spans="1:9" x14ac:dyDescent="0.2">
      <c r="A151" s="2">
        <v>2</v>
      </c>
      <c r="B151" s="7" t="s">
        <v>13</v>
      </c>
      <c r="C151" s="7" t="s">
        <v>288</v>
      </c>
      <c r="D151" s="7" t="s">
        <v>668</v>
      </c>
      <c r="E151" s="7" t="s">
        <v>289</v>
      </c>
      <c r="F151" s="4">
        <v>127398.58</v>
      </c>
      <c r="G151" s="4">
        <v>0</v>
      </c>
      <c r="H151" s="4">
        <v>127398.58</v>
      </c>
      <c r="I151" s="4">
        <v>61961.440000000002</v>
      </c>
    </row>
    <row r="152" spans="1:9" x14ac:dyDescent="0.2">
      <c r="A152" s="2">
        <v>2</v>
      </c>
      <c r="B152" s="7" t="s">
        <v>13</v>
      </c>
      <c r="C152" s="7" t="s">
        <v>290</v>
      </c>
      <c r="D152" s="7" t="s">
        <v>669</v>
      </c>
      <c r="E152" s="7" t="s">
        <v>291</v>
      </c>
      <c r="F152" s="4">
        <v>283487.59999999998</v>
      </c>
      <c r="G152" s="4">
        <v>0</v>
      </c>
      <c r="H152" s="4">
        <v>283487.59999999998</v>
      </c>
      <c r="I152" s="4">
        <v>130745.27</v>
      </c>
    </row>
    <row r="153" spans="1:9" x14ac:dyDescent="0.2">
      <c r="A153" s="2">
        <v>2</v>
      </c>
      <c r="B153" s="7" t="s">
        <v>13</v>
      </c>
      <c r="C153" s="7" t="s">
        <v>292</v>
      </c>
      <c r="D153" s="7" t="s">
        <v>670</v>
      </c>
      <c r="E153" s="7" t="s">
        <v>293</v>
      </c>
      <c r="F153" s="4">
        <v>150852.43</v>
      </c>
      <c r="G153" s="4">
        <v>0</v>
      </c>
      <c r="H153" s="4">
        <v>150852.43</v>
      </c>
      <c r="I153" s="4">
        <v>22505.34</v>
      </c>
    </row>
    <row r="154" spans="1:9" x14ac:dyDescent="0.2">
      <c r="A154" s="2">
        <v>2</v>
      </c>
      <c r="B154" s="7" t="s">
        <v>13</v>
      </c>
      <c r="C154" s="7" t="s">
        <v>294</v>
      </c>
      <c r="D154" s="7" t="s">
        <v>671</v>
      </c>
      <c r="E154" s="7" t="s">
        <v>295</v>
      </c>
      <c r="F154" s="4">
        <v>134025.15</v>
      </c>
      <c r="G154" s="4">
        <v>1532</v>
      </c>
      <c r="H154" s="4">
        <v>135557.15</v>
      </c>
      <c r="I154" s="4">
        <v>67467.53</v>
      </c>
    </row>
    <row r="155" spans="1:9" x14ac:dyDescent="0.2">
      <c r="A155" s="2">
        <v>2</v>
      </c>
      <c r="B155" s="7" t="s">
        <v>13</v>
      </c>
      <c r="C155" s="7" t="s">
        <v>296</v>
      </c>
      <c r="D155" s="7" t="s">
        <v>672</v>
      </c>
      <c r="E155" s="7" t="s">
        <v>297</v>
      </c>
      <c r="F155" s="4">
        <v>121893.06</v>
      </c>
      <c r="G155" s="4">
        <v>0</v>
      </c>
      <c r="H155" s="4">
        <v>121893.06</v>
      </c>
      <c r="I155" s="4">
        <v>59520.95</v>
      </c>
    </row>
    <row r="156" spans="1:9" x14ac:dyDescent="0.2">
      <c r="A156" s="2">
        <v>2</v>
      </c>
      <c r="B156" s="7" t="s">
        <v>13</v>
      </c>
      <c r="C156" s="7" t="s">
        <v>298</v>
      </c>
      <c r="D156" s="7" t="s">
        <v>673</v>
      </c>
      <c r="E156" s="7" t="s">
        <v>299</v>
      </c>
      <c r="F156" s="4">
        <v>48321.48</v>
      </c>
      <c r="G156" s="4">
        <v>0</v>
      </c>
      <c r="H156" s="4">
        <v>48321.48</v>
      </c>
      <c r="I156" s="4">
        <v>24136.07</v>
      </c>
    </row>
    <row r="157" spans="1:9" x14ac:dyDescent="0.2">
      <c r="A157" s="2">
        <v>2</v>
      </c>
      <c r="B157" s="7" t="s">
        <v>13</v>
      </c>
      <c r="C157" s="7" t="s">
        <v>300</v>
      </c>
      <c r="D157" s="7" t="s">
        <v>675</v>
      </c>
      <c r="E157" s="7" t="s">
        <v>301</v>
      </c>
      <c r="F157" s="4">
        <v>269886.15000000002</v>
      </c>
      <c r="G157" s="4">
        <v>0</v>
      </c>
      <c r="H157" s="4">
        <v>269886.15000000002</v>
      </c>
      <c r="I157" s="4">
        <v>104238.2</v>
      </c>
    </row>
    <row r="158" spans="1:9" x14ac:dyDescent="0.2">
      <c r="A158" s="2">
        <v>2</v>
      </c>
      <c r="B158" s="7" t="s">
        <v>13</v>
      </c>
      <c r="C158" s="7" t="s">
        <v>302</v>
      </c>
      <c r="D158" s="7" t="s">
        <v>676</v>
      </c>
      <c r="E158" s="7" t="s">
        <v>303</v>
      </c>
      <c r="F158" s="4">
        <v>512650.55</v>
      </c>
      <c r="G158" s="4">
        <v>0</v>
      </c>
      <c r="H158" s="4">
        <v>512650.55</v>
      </c>
      <c r="I158" s="4">
        <v>206528.88</v>
      </c>
    </row>
    <row r="159" spans="1:9" x14ac:dyDescent="0.2">
      <c r="A159" s="2">
        <v>2</v>
      </c>
      <c r="B159" s="7" t="s">
        <v>13</v>
      </c>
      <c r="C159" s="7" t="s">
        <v>304</v>
      </c>
      <c r="D159" s="7" t="s">
        <v>677</v>
      </c>
      <c r="E159" s="7" t="s">
        <v>305</v>
      </c>
      <c r="F159" s="4">
        <v>355018.96</v>
      </c>
      <c r="G159" s="4">
        <v>0</v>
      </c>
      <c r="H159" s="4">
        <v>355018.96</v>
      </c>
      <c r="I159" s="4">
        <v>185530.25</v>
      </c>
    </row>
    <row r="160" spans="1:9" x14ac:dyDescent="0.2">
      <c r="A160" s="2">
        <v>2</v>
      </c>
      <c r="B160" s="7" t="s">
        <v>13</v>
      </c>
      <c r="C160" s="7" t="s">
        <v>306</v>
      </c>
      <c r="D160" s="7" t="s">
        <v>666</v>
      </c>
      <c r="E160" s="7" t="s">
        <v>307</v>
      </c>
      <c r="F160" s="4">
        <v>286445.33</v>
      </c>
      <c r="G160" s="4">
        <v>0</v>
      </c>
      <c r="H160" s="4">
        <v>286445.33</v>
      </c>
      <c r="I160" s="4">
        <v>97961.21</v>
      </c>
    </row>
    <row r="161" spans="1:9" x14ac:dyDescent="0.2">
      <c r="A161" s="2">
        <v>2</v>
      </c>
      <c r="B161" s="7" t="s">
        <v>13</v>
      </c>
      <c r="C161" s="7" t="s">
        <v>308</v>
      </c>
      <c r="D161" s="7" t="s">
        <v>667</v>
      </c>
      <c r="E161" s="7" t="s">
        <v>309</v>
      </c>
      <c r="F161" s="4">
        <v>35255.660000000003</v>
      </c>
      <c r="G161" s="4">
        <v>912</v>
      </c>
      <c r="H161" s="4">
        <v>36167.660000000003</v>
      </c>
      <c r="I161" s="4">
        <v>19510.650000000001</v>
      </c>
    </row>
    <row r="162" spans="1:9" x14ac:dyDescent="0.2">
      <c r="A162" s="2">
        <v>2</v>
      </c>
      <c r="B162" s="7" t="s">
        <v>13</v>
      </c>
      <c r="C162" s="7" t="s">
        <v>310</v>
      </c>
      <c r="D162" s="7" t="s">
        <v>674</v>
      </c>
      <c r="E162" s="7" t="s">
        <v>311</v>
      </c>
      <c r="F162" s="4">
        <v>237898.01</v>
      </c>
      <c r="G162" s="4">
        <v>0</v>
      </c>
      <c r="H162" s="4">
        <v>237898.01</v>
      </c>
      <c r="I162" s="4">
        <v>64180.07</v>
      </c>
    </row>
    <row r="163" spans="1:9" x14ac:dyDescent="0.2">
      <c r="A163" s="2">
        <v>2</v>
      </c>
      <c r="B163" s="7" t="s">
        <v>13</v>
      </c>
      <c r="C163" s="7" t="s">
        <v>312</v>
      </c>
      <c r="D163" s="7" t="s">
        <v>668</v>
      </c>
      <c r="E163" s="7" t="s">
        <v>313</v>
      </c>
      <c r="F163" s="4">
        <v>127398.58</v>
      </c>
      <c r="G163" s="4">
        <v>0</v>
      </c>
      <c r="H163" s="4">
        <v>127398.58</v>
      </c>
      <c r="I163" s="4">
        <v>61961.440000000002</v>
      </c>
    </row>
    <row r="164" spans="1:9" x14ac:dyDescent="0.2">
      <c r="A164" s="2">
        <v>2</v>
      </c>
      <c r="B164" s="7" t="s">
        <v>13</v>
      </c>
      <c r="C164" s="7" t="s">
        <v>314</v>
      </c>
      <c r="D164" s="7" t="s">
        <v>669</v>
      </c>
      <c r="E164" s="7" t="s">
        <v>315</v>
      </c>
      <c r="F164" s="4">
        <v>283487.59999999998</v>
      </c>
      <c r="G164" s="4">
        <v>0</v>
      </c>
      <c r="H164" s="4">
        <v>283487.59999999998</v>
      </c>
      <c r="I164" s="4">
        <v>130745.27</v>
      </c>
    </row>
    <row r="165" spans="1:9" x14ac:dyDescent="0.2">
      <c r="A165" s="2">
        <v>2</v>
      </c>
      <c r="B165" s="7" t="s">
        <v>13</v>
      </c>
      <c r="C165" s="7" t="s">
        <v>316</v>
      </c>
      <c r="D165" s="7" t="s">
        <v>670</v>
      </c>
      <c r="E165" s="7" t="s">
        <v>317</v>
      </c>
      <c r="F165" s="4">
        <v>150852.43</v>
      </c>
      <c r="G165" s="4">
        <v>0</v>
      </c>
      <c r="H165" s="4">
        <v>150852.43</v>
      </c>
      <c r="I165" s="4">
        <v>22505.34</v>
      </c>
    </row>
    <row r="166" spans="1:9" x14ac:dyDescent="0.2">
      <c r="A166" s="2">
        <v>2</v>
      </c>
      <c r="B166" s="7" t="s">
        <v>13</v>
      </c>
      <c r="C166" s="7" t="s">
        <v>318</v>
      </c>
      <c r="D166" s="7" t="s">
        <v>671</v>
      </c>
      <c r="E166" s="7" t="s">
        <v>319</v>
      </c>
      <c r="F166" s="4">
        <v>134025.15</v>
      </c>
      <c r="G166" s="4">
        <v>1532</v>
      </c>
      <c r="H166" s="4">
        <v>135557.15</v>
      </c>
      <c r="I166" s="4">
        <v>67467.53</v>
      </c>
    </row>
    <row r="167" spans="1:9" x14ac:dyDescent="0.2">
      <c r="A167" s="2">
        <v>2</v>
      </c>
      <c r="B167" s="7" t="s">
        <v>13</v>
      </c>
      <c r="C167" s="7" t="s">
        <v>320</v>
      </c>
      <c r="D167" s="7" t="s">
        <v>672</v>
      </c>
      <c r="E167" s="7" t="s">
        <v>321</v>
      </c>
      <c r="F167" s="4">
        <v>121893.06</v>
      </c>
      <c r="G167" s="4">
        <v>0</v>
      </c>
      <c r="H167" s="4">
        <v>121893.06</v>
      </c>
      <c r="I167" s="4">
        <v>59520.95</v>
      </c>
    </row>
    <row r="168" spans="1:9" x14ac:dyDescent="0.2">
      <c r="A168" s="2">
        <v>2</v>
      </c>
      <c r="B168" s="7" t="s">
        <v>13</v>
      </c>
      <c r="C168" s="7" t="s">
        <v>322</v>
      </c>
      <c r="D168" s="7" t="s">
        <v>673</v>
      </c>
      <c r="E168" s="7" t="s">
        <v>323</v>
      </c>
      <c r="F168" s="4">
        <v>48321.48</v>
      </c>
      <c r="G168" s="4">
        <v>0</v>
      </c>
      <c r="H168" s="4">
        <v>48321.48</v>
      </c>
      <c r="I168" s="4">
        <v>24136.07</v>
      </c>
    </row>
    <row r="169" spans="1:9" x14ac:dyDescent="0.2">
      <c r="A169" s="2">
        <v>2</v>
      </c>
      <c r="B169" s="7" t="s">
        <v>13</v>
      </c>
      <c r="C169" s="7" t="s">
        <v>324</v>
      </c>
      <c r="D169" s="7" t="s">
        <v>675</v>
      </c>
      <c r="E169" s="7" t="s">
        <v>325</v>
      </c>
      <c r="F169" s="4">
        <v>269886.15000000002</v>
      </c>
      <c r="G169" s="4">
        <v>0</v>
      </c>
      <c r="H169" s="4">
        <v>269886.15000000002</v>
      </c>
      <c r="I169" s="4">
        <v>104238.2</v>
      </c>
    </row>
    <row r="170" spans="1:9" x14ac:dyDescent="0.2">
      <c r="A170" s="2">
        <v>2</v>
      </c>
      <c r="B170" s="7" t="s">
        <v>13</v>
      </c>
      <c r="C170" s="7" t="s">
        <v>326</v>
      </c>
      <c r="D170" s="7" t="s">
        <v>676</v>
      </c>
      <c r="E170" s="7" t="s">
        <v>327</v>
      </c>
      <c r="F170" s="4">
        <v>512650.55</v>
      </c>
      <c r="G170" s="4">
        <v>0</v>
      </c>
      <c r="H170" s="4">
        <v>512650.55</v>
      </c>
      <c r="I170" s="4">
        <v>206528.88</v>
      </c>
    </row>
    <row r="171" spans="1:9" x14ac:dyDescent="0.2">
      <c r="A171" s="2">
        <v>2</v>
      </c>
      <c r="B171" s="7" t="s">
        <v>13</v>
      </c>
      <c r="C171" s="7" t="s">
        <v>328</v>
      </c>
      <c r="D171" s="7" t="s">
        <v>677</v>
      </c>
      <c r="E171" s="7" t="s">
        <v>329</v>
      </c>
      <c r="F171" s="4">
        <v>355018.96</v>
      </c>
      <c r="G171" s="4">
        <v>0</v>
      </c>
      <c r="H171" s="4">
        <v>355018.96</v>
      </c>
      <c r="I171" s="4">
        <v>185530.25</v>
      </c>
    </row>
    <row r="172" spans="1:9" x14ac:dyDescent="0.2">
      <c r="A172" s="2">
        <v>2</v>
      </c>
      <c r="B172" s="7" t="s">
        <v>13</v>
      </c>
      <c r="C172" s="7" t="s">
        <v>330</v>
      </c>
      <c r="D172" s="7" t="s">
        <v>666</v>
      </c>
      <c r="E172" s="7" t="s">
        <v>331</v>
      </c>
      <c r="F172" s="4">
        <v>1718671.98</v>
      </c>
      <c r="G172" s="4">
        <v>0</v>
      </c>
      <c r="H172" s="4">
        <v>1718671.98</v>
      </c>
      <c r="I172" s="4">
        <v>605848.97</v>
      </c>
    </row>
    <row r="173" spans="1:9" x14ac:dyDescent="0.2">
      <c r="A173" s="2">
        <v>2</v>
      </c>
      <c r="B173" s="7" t="s">
        <v>13</v>
      </c>
      <c r="C173" s="7" t="s">
        <v>332</v>
      </c>
      <c r="D173" s="7" t="s">
        <v>667</v>
      </c>
      <c r="E173" s="7" t="s">
        <v>333</v>
      </c>
      <c r="F173" s="4">
        <v>211533.96</v>
      </c>
      <c r="G173" s="4">
        <v>5473</v>
      </c>
      <c r="H173" s="4">
        <v>217006.96</v>
      </c>
      <c r="I173" s="4">
        <v>117063.87</v>
      </c>
    </row>
    <row r="174" spans="1:9" x14ac:dyDescent="0.2">
      <c r="A174" s="2">
        <v>2</v>
      </c>
      <c r="B174" s="7" t="s">
        <v>13</v>
      </c>
      <c r="C174" s="7" t="s">
        <v>334</v>
      </c>
      <c r="D174" s="7" t="s">
        <v>674</v>
      </c>
      <c r="E174" s="7" t="s">
        <v>335</v>
      </c>
      <c r="F174" s="4">
        <v>1427388.07</v>
      </c>
      <c r="G174" s="4">
        <v>0</v>
      </c>
      <c r="H174" s="4">
        <v>1427388.07</v>
      </c>
      <c r="I174" s="4">
        <v>385080.44</v>
      </c>
    </row>
    <row r="175" spans="1:9" x14ac:dyDescent="0.2">
      <c r="A175" s="2">
        <v>2</v>
      </c>
      <c r="B175" s="7" t="s">
        <v>13</v>
      </c>
      <c r="C175" s="7" t="s">
        <v>336</v>
      </c>
      <c r="D175" s="7" t="s">
        <v>668</v>
      </c>
      <c r="E175" s="7" t="s">
        <v>337</v>
      </c>
      <c r="F175" s="4">
        <v>764391.48</v>
      </c>
      <c r="G175" s="4">
        <v>0</v>
      </c>
      <c r="H175" s="4">
        <v>764391.48</v>
      </c>
      <c r="I175" s="4">
        <v>371768.62</v>
      </c>
    </row>
    <row r="176" spans="1:9" x14ac:dyDescent="0.2">
      <c r="A176" s="2">
        <v>2</v>
      </c>
      <c r="B176" s="7" t="s">
        <v>13</v>
      </c>
      <c r="C176" s="7" t="s">
        <v>338</v>
      </c>
      <c r="D176" s="7" t="s">
        <v>669</v>
      </c>
      <c r="E176" s="7" t="s">
        <v>339</v>
      </c>
      <c r="F176" s="4">
        <v>1700925.57</v>
      </c>
      <c r="G176" s="4">
        <v>0</v>
      </c>
      <c r="H176" s="4">
        <v>1700925.57</v>
      </c>
      <c r="I176" s="4">
        <v>776336.05</v>
      </c>
    </row>
    <row r="177" spans="1:9" x14ac:dyDescent="0.2">
      <c r="A177" s="2">
        <v>2</v>
      </c>
      <c r="B177" s="7" t="s">
        <v>13</v>
      </c>
      <c r="C177" s="7" t="s">
        <v>340</v>
      </c>
      <c r="D177" s="7" t="s">
        <v>670</v>
      </c>
      <c r="E177" s="7" t="s">
        <v>341</v>
      </c>
      <c r="F177" s="4">
        <v>905114.58</v>
      </c>
      <c r="G177" s="4">
        <v>0</v>
      </c>
      <c r="H177" s="4">
        <v>905114.58</v>
      </c>
      <c r="I177" s="4">
        <v>135032.06</v>
      </c>
    </row>
    <row r="178" spans="1:9" x14ac:dyDescent="0.2">
      <c r="A178" s="2">
        <v>2</v>
      </c>
      <c r="B178" s="7" t="s">
        <v>13</v>
      </c>
      <c r="C178" s="7" t="s">
        <v>342</v>
      </c>
      <c r="D178" s="7" t="s">
        <v>671</v>
      </c>
      <c r="E178" s="7" t="s">
        <v>343</v>
      </c>
      <c r="F178" s="4">
        <v>804150.9</v>
      </c>
      <c r="G178" s="4">
        <v>9192</v>
      </c>
      <c r="H178" s="4">
        <v>813342.9</v>
      </c>
      <c r="I178" s="4">
        <v>404805.13</v>
      </c>
    </row>
    <row r="179" spans="1:9" x14ac:dyDescent="0.2">
      <c r="A179" s="2">
        <v>2</v>
      </c>
      <c r="B179" s="7" t="s">
        <v>13</v>
      </c>
      <c r="C179" s="7" t="s">
        <v>344</v>
      </c>
      <c r="D179" s="7" t="s">
        <v>672</v>
      </c>
      <c r="E179" s="7" t="s">
        <v>345</v>
      </c>
      <c r="F179" s="4">
        <v>731358.34</v>
      </c>
      <c r="G179" s="4">
        <v>0</v>
      </c>
      <c r="H179" s="4">
        <v>731358.34</v>
      </c>
      <c r="I179" s="4">
        <v>357125.79</v>
      </c>
    </row>
    <row r="180" spans="1:9" x14ac:dyDescent="0.2">
      <c r="A180" s="2">
        <v>2</v>
      </c>
      <c r="B180" s="7" t="s">
        <v>13</v>
      </c>
      <c r="C180" s="7" t="s">
        <v>346</v>
      </c>
      <c r="D180" s="7" t="s">
        <v>673</v>
      </c>
      <c r="E180" s="7" t="s">
        <v>347</v>
      </c>
      <c r="F180" s="4">
        <v>289928.90000000002</v>
      </c>
      <c r="G180" s="4">
        <v>0</v>
      </c>
      <c r="H180" s="4">
        <v>289928.90000000002</v>
      </c>
      <c r="I180" s="4">
        <v>144816.42000000001</v>
      </c>
    </row>
    <row r="181" spans="1:9" x14ac:dyDescent="0.2">
      <c r="A181" s="2">
        <v>2</v>
      </c>
      <c r="B181" s="7" t="s">
        <v>13</v>
      </c>
      <c r="C181" s="7" t="s">
        <v>348</v>
      </c>
      <c r="D181" s="7" t="s">
        <v>675</v>
      </c>
      <c r="E181" s="7" t="s">
        <v>349</v>
      </c>
      <c r="F181" s="4">
        <v>1619316.88</v>
      </c>
      <c r="G181" s="4">
        <v>0</v>
      </c>
      <c r="H181" s="4">
        <v>1619316.88</v>
      </c>
      <c r="I181" s="4">
        <v>625429.16</v>
      </c>
    </row>
    <row r="182" spans="1:9" x14ac:dyDescent="0.2">
      <c r="A182" s="2">
        <v>2</v>
      </c>
      <c r="B182" s="7" t="s">
        <v>13</v>
      </c>
      <c r="C182" s="7" t="s">
        <v>350</v>
      </c>
      <c r="D182" s="7" t="s">
        <v>676</v>
      </c>
      <c r="E182" s="7" t="s">
        <v>351</v>
      </c>
      <c r="F182" s="4">
        <v>3075903.29</v>
      </c>
      <c r="G182" s="4">
        <v>0</v>
      </c>
      <c r="H182" s="4">
        <v>3075903.29</v>
      </c>
      <c r="I182" s="4">
        <v>1239173.28</v>
      </c>
    </row>
    <row r="183" spans="1:9" x14ac:dyDescent="0.2">
      <c r="A183" s="2">
        <v>2</v>
      </c>
      <c r="B183" s="7" t="s">
        <v>13</v>
      </c>
      <c r="C183" s="7" t="s">
        <v>352</v>
      </c>
      <c r="D183" s="7" t="s">
        <v>677</v>
      </c>
      <c r="E183" s="7" t="s">
        <v>353</v>
      </c>
      <c r="F183" s="4">
        <v>2130113.75</v>
      </c>
      <c r="G183" s="4">
        <v>0</v>
      </c>
      <c r="H183" s="4">
        <v>2130113.75</v>
      </c>
      <c r="I183" s="4">
        <v>1113181.43</v>
      </c>
    </row>
    <row r="184" spans="1:9" x14ac:dyDescent="0.2">
      <c r="A184" s="2">
        <v>2</v>
      </c>
      <c r="B184" s="7" t="s">
        <v>13</v>
      </c>
      <c r="C184" s="7" t="s">
        <v>354</v>
      </c>
      <c r="D184" s="7" t="s">
        <v>666</v>
      </c>
      <c r="E184" s="7" t="s">
        <v>355</v>
      </c>
      <c r="F184" s="4">
        <v>3437343.97</v>
      </c>
      <c r="G184" s="4">
        <v>0</v>
      </c>
      <c r="H184" s="4">
        <v>3437343.97</v>
      </c>
      <c r="I184" s="4">
        <v>1213258.3600000001</v>
      </c>
    </row>
    <row r="185" spans="1:9" x14ac:dyDescent="0.2">
      <c r="A185" s="2">
        <v>2</v>
      </c>
      <c r="B185" s="7" t="s">
        <v>13</v>
      </c>
      <c r="C185" s="7" t="s">
        <v>356</v>
      </c>
      <c r="D185" s="7" t="s">
        <v>667</v>
      </c>
      <c r="E185" s="7" t="s">
        <v>357</v>
      </c>
      <c r="F185" s="4">
        <v>423067.91</v>
      </c>
      <c r="G185" s="4">
        <v>10946</v>
      </c>
      <c r="H185" s="4">
        <v>434013.91</v>
      </c>
      <c r="I185" s="4">
        <v>234127.74</v>
      </c>
    </row>
    <row r="186" spans="1:9" x14ac:dyDescent="0.2">
      <c r="A186" s="2">
        <v>2</v>
      </c>
      <c r="B186" s="7" t="s">
        <v>13</v>
      </c>
      <c r="C186" s="7" t="s">
        <v>358</v>
      </c>
      <c r="D186" s="7" t="s">
        <v>674</v>
      </c>
      <c r="E186" s="7" t="s">
        <v>359</v>
      </c>
      <c r="F186" s="4">
        <v>2854776.15</v>
      </c>
      <c r="G186" s="4">
        <v>0</v>
      </c>
      <c r="H186" s="4">
        <v>2854776.15</v>
      </c>
      <c r="I186" s="4">
        <v>770160.84</v>
      </c>
    </row>
    <row r="187" spans="1:9" x14ac:dyDescent="0.2">
      <c r="A187" s="2">
        <v>2</v>
      </c>
      <c r="B187" s="7" t="s">
        <v>13</v>
      </c>
      <c r="C187" s="7" t="s">
        <v>360</v>
      </c>
      <c r="D187" s="7" t="s">
        <v>668</v>
      </c>
      <c r="E187" s="7" t="s">
        <v>361</v>
      </c>
      <c r="F187" s="4">
        <v>1528782.96</v>
      </c>
      <c r="G187" s="4">
        <v>0</v>
      </c>
      <c r="H187" s="4">
        <v>1528782.96</v>
      </c>
      <c r="I187" s="4">
        <v>743537.26</v>
      </c>
    </row>
    <row r="188" spans="1:9" x14ac:dyDescent="0.2">
      <c r="A188" s="2">
        <v>2</v>
      </c>
      <c r="B188" s="7" t="s">
        <v>13</v>
      </c>
      <c r="C188" s="7" t="s">
        <v>362</v>
      </c>
      <c r="D188" s="7" t="s">
        <v>669</v>
      </c>
      <c r="E188" s="7" t="s">
        <v>363</v>
      </c>
      <c r="F188" s="4">
        <v>3401851.15</v>
      </c>
      <c r="G188" s="4">
        <v>0</v>
      </c>
      <c r="H188" s="4">
        <v>3401851.15</v>
      </c>
      <c r="I188" s="4">
        <v>1568943.21</v>
      </c>
    </row>
    <row r="189" spans="1:9" x14ac:dyDescent="0.2">
      <c r="A189" s="2">
        <v>2</v>
      </c>
      <c r="B189" s="7" t="s">
        <v>13</v>
      </c>
      <c r="C189" s="7" t="s">
        <v>364</v>
      </c>
      <c r="D189" s="7" t="s">
        <v>670</v>
      </c>
      <c r="E189" s="7" t="s">
        <v>365</v>
      </c>
      <c r="F189" s="4">
        <v>1810229.15</v>
      </c>
      <c r="G189" s="4">
        <v>0</v>
      </c>
      <c r="H189" s="4">
        <v>1810229.15</v>
      </c>
      <c r="I189" s="4">
        <v>270064.14</v>
      </c>
    </row>
    <row r="190" spans="1:9" x14ac:dyDescent="0.2">
      <c r="A190" s="2">
        <v>2</v>
      </c>
      <c r="B190" s="7" t="s">
        <v>13</v>
      </c>
      <c r="C190" s="7" t="s">
        <v>366</v>
      </c>
      <c r="D190" s="7" t="s">
        <v>671</v>
      </c>
      <c r="E190" s="7" t="s">
        <v>367</v>
      </c>
      <c r="F190" s="4">
        <v>1608301.8</v>
      </c>
      <c r="G190" s="4">
        <v>18385</v>
      </c>
      <c r="H190" s="4">
        <v>1626686.8</v>
      </c>
      <c r="I190" s="4">
        <v>809610.27</v>
      </c>
    </row>
    <row r="191" spans="1:9" x14ac:dyDescent="0.2">
      <c r="A191" s="2">
        <v>2</v>
      </c>
      <c r="B191" s="7" t="s">
        <v>13</v>
      </c>
      <c r="C191" s="7" t="s">
        <v>368</v>
      </c>
      <c r="D191" s="7" t="s">
        <v>672</v>
      </c>
      <c r="E191" s="7" t="s">
        <v>369</v>
      </c>
      <c r="F191" s="4">
        <v>1462716.67</v>
      </c>
      <c r="G191" s="4">
        <v>0</v>
      </c>
      <c r="H191" s="4">
        <v>1462716.67</v>
      </c>
      <c r="I191" s="4">
        <v>714251.56</v>
      </c>
    </row>
    <row r="192" spans="1:9" x14ac:dyDescent="0.2">
      <c r="A192" s="2">
        <v>2</v>
      </c>
      <c r="B192" s="7" t="s">
        <v>13</v>
      </c>
      <c r="C192" s="7" t="s">
        <v>370</v>
      </c>
      <c r="D192" s="7" t="s">
        <v>673</v>
      </c>
      <c r="E192" s="7" t="s">
        <v>371</v>
      </c>
      <c r="F192" s="4">
        <v>579857.80000000005</v>
      </c>
      <c r="G192" s="4">
        <v>0</v>
      </c>
      <c r="H192" s="4">
        <v>579857.80000000005</v>
      </c>
      <c r="I192" s="4">
        <v>289632.84999999998</v>
      </c>
    </row>
    <row r="193" spans="1:9" x14ac:dyDescent="0.2">
      <c r="A193" s="2">
        <v>2</v>
      </c>
      <c r="B193" s="7" t="s">
        <v>13</v>
      </c>
      <c r="C193" s="7" t="s">
        <v>372</v>
      </c>
      <c r="D193" s="7" t="s">
        <v>675</v>
      </c>
      <c r="E193" s="7" t="s">
        <v>373</v>
      </c>
      <c r="F193" s="4">
        <v>3238633.75</v>
      </c>
      <c r="G193" s="4">
        <v>0</v>
      </c>
      <c r="H193" s="4">
        <v>3238633.75</v>
      </c>
      <c r="I193" s="4">
        <v>1250858.3</v>
      </c>
    </row>
    <row r="194" spans="1:9" x14ac:dyDescent="0.2">
      <c r="A194" s="2">
        <v>2</v>
      </c>
      <c r="B194" s="7" t="s">
        <v>13</v>
      </c>
      <c r="C194" s="7" t="s">
        <v>374</v>
      </c>
      <c r="D194" s="7" t="s">
        <v>676</v>
      </c>
      <c r="E194" s="7" t="s">
        <v>375</v>
      </c>
      <c r="F194" s="4">
        <v>6151806.5899999999</v>
      </c>
      <c r="G194" s="4">
        <v>0</v>
      </c>
      <c r="H194" s="4">
        <v>6151806.5899999999</v>
      </c>
      <c r="I194" s="4">
        <v>2478346.5699999998</v>
      </c>
    </row>
    <row r="195" spans="1:9" x14ac:dyDescent="0.2">
      <c r="A195" s="2">
        <v>2</v>
      </c>
      <c r="B195" s="7" t="s">
        <v>13</v>
      </c>
      <c r="C195" s="7" t="s">
        <v>376</v>
      </c>
      <c r="D195" s="7" t="s">
        <v>677</v>
      </c>
      <c r="E195" s="7" t="s">
        <v>377</v>
      </c>
      <c r="F195" s="4">
        <v>4260227.51</v>
      </c>
      <c r="G195" s="4">
        <v>0</v>
      </c>
      <c r="H195" s="4">
        <v>4260227.51</v>
      </c>
      <c r="I195" s="4">
        <v>2226362.88</v>
      </c>
    </row>
    <row r="196" spans="1:9" x14ac:dyDescent="0.2">
      <c r="A196" s="2">
        <v>2</v>
      </c>
      <c r="B196" s="7" t="s">
        <v>13</v>
      </c>
      <c r="C196" s="7" t="s">
        <v>378</v>
      </c>
      <c r="D196" s="7" t="s">
        <v>666</v>
      </c>
      <c r="E196" s="7" t="s">
        <v>379</v>
      </c>
      <c r="F196" s="4">
        <v>7252795.7699999996</v>
      </c>
      <c r="G196" s="4">
        <v>0</v>
      </c>
      <c r="H196" s="4">
        <v>7252795.7699999996</v>
      </c>
      <c r="I196" s="4">
        <v>2206225.16</v>
      </c>
    </row>
    <row r="197" spans="1:9" x14ac:dyDescent="0.2">
      <c r="A197" s="2">
        <v>2</v>
      </c>
      <c r="B197" s="7" t="s">
        <v>13</v>
      </c>
      <c r="C197" s="7" t="s">
        <v>380</v>
      </c>
      <c r="D197" s="7" t="s">
        <v>667</v>
      </c>
      <c r="E197" s="7" t="s">
        <v>381</v>
      </c>
      <c r="F197" s="4">
        <v>892673.29</v>
      </c>
      <c r="G197" s="4">
        <v>23096</v>
      </c>
      <c r="H197" s="4">
        <v>915769.29</v>
      </c>
      <c r="I197" s="4">
        <v>463996.41</v>
      </c>
    </row>
    <row r="198" spans="1:9" x14ac:dyDescent="0.2">
      <c r="A198" s="2">
        <v>2</v>
      </c>
      <c r="B198" s="7" t="s">
        <v>13</v>
      </c>
      <c r="C198" s="7" t="s">
        <v>382</v>
      </c>
      <c r="D198" s="7" t="s">
        <v>674</v>
      </c>
      <c r="E198" s="7" t="s">
        <v>383</v>
      </c>
      <c r="F198" s="4">
        <v>6023577.6699999999</v>
      </c>
      <c r="G198" s="4">
        <v>0</v>
      </c>
      <c r="H198" s="4">
        <v>6023577.6699999999</v>
      </c>
      <c r="I198" s="4">
        <v>1317558.56</v>
      </c>
    </row>
    <row r="199" spans="1:9" x14ac:dyDescent="0.2">
      <c r="A199" s="2">
        <v>2</v>
      </c>
      <c r="B199" s="7" t="s">
        <v>13</v>
      </c>
      <c r="C199" s="7" t="s">
        <v>384</v>
      </c>
      <c r="D199" s="7" t="s">
        <v>668</v>
      </c>
      <c r="E199" s="7" t="s">
        <v>385</v>
      </c>
      <c r="F199" s="4">
        <v>3225732.04</v>
      </c>
      <c r="G199" s="4">
        <v>0</v>
      </c>
      <c r="H199" s="4">
        <v>3225732.04</v>
      </c>
      <c r="I199" s="4">
        <v>1115199.26</v>
      </c>
    </row>
    <row r="200" spans="1:9" x14ac:dyDescent="0.2">
      <c r="A200" s="2">
        <v>2</v>
      </c>
      <c r="B200" s="7" t="s">
        <v>13</v>
      </c>
      <c r="C200" s="7" t="s">
        <v>386</v>
      </c>
      <c r="D200" s="7" t="s">
        <v>669</v>
      </c>
      <c r="E200" s="7" t="s">
        <v>387</v>
      </c>
      <c r="F200" s="4">
        <v>7177905.9199999999</v>
      </c>
      <c r="G200" s="4">
        <v>0</v>
      </c>
      <c r="H200" s="4">
        <v>7177905.9199999999</v>
      </c>
      <c r="I200" s="4">
        <v>3002709.92</v>
      </c>
    </row>
    <row r="201" spans="1:9" x14ac:dyDescent="0.2">
      <c r="A201" s="2">
        <v>2</v>
      </c>
      <c r="B201" s="7" t="s">
        <v>13</v>
      </c>
      <c r="C201" s="7" t="s">
        <v>388</v>
      </c>
      <c r="D201" s="7" t="s">
        <v>670</v>
      </c>
      <c r="E201" s="7" t="s">
        <v>389</v>
      </c>
      <c r="F201" s="4">
        <v>3819583.51</v>
      </c>
      <c r="G201" s="4">
        <v>0</v>
      </c>
      <c r="H201" s="4">
        <v>3819583.51</v>
      </c>
      <c r="I201" s="4">
        <v>215010.05</v>
      </c>
    </row>
    <row r="202" spans="1:9" x14ac:dyDescent="0.2">
      <c r="A202" s="2">
        <v>2</v>
      </c>
      <c r="B202" s="7" t="s">
        <v>13</v>
      </c>
      <c r="C202" s="7" t="s">
        <v>390</v>
      </c>
      <c r="D202" s="7" t="s">
        <v>671</v>
      </c>
      <c r="E202" s="7" t="s">
        <v>391</v>
      </c>
      <c r="F202" s="4">
        <v>3393516.81</v>
      </c>
      <c r="G202" s="4">
        <v>38792</v>
      </c>
      <c r="H202" s="4">
        <v>3432308.81</v>
      </c>
      <c r="I202" s="4">
        <v>1057032.04</v>
      </c>
    </row>
    <row r="203" spans="1:9" x14ac:dyDescent="0.2">
      <c r="A203" s="2">
        <v>2</v>
      </c>
      <c r="B203" s="7" t="s">
        <v>13</v>
      </c>
      <c r="C203" s="7" t="s">
        <v>392</v>
      </c>
      <c r="D203" s="7" t="s">
        <v>672</v>
      </c>
      <c r="E203" s="7" t="s">
        <v>393</v>
      </c>
      <c r="F203" s="4">
        <v>3086332.18</v>
      </c>
      <c r="G203" s="4">
        <v>0</v>
      </c>
      <c r="H203" s="4">
        <v>3086332.18</v>
      </c>
      <c r="I203" s="4">
        <v>1507070.79</v>
      </c>
    </row>
    <row r="204" spans="1:9" x14ac:dyDescent="0.2">
      <c r="A204" s="2">
        <v>2</v>
      </c>
      <c r="B204" s="7" t="s">
        <v>13</v>
      </c>
      <c r="C204" s="7" t="s">
        <v>394</v>
      </c>
      <c r="D204" s="7" t="s">
        <v>673</v>
      </c>
      <c r="E204" s="7" t="s">
        <v>395</v>
      </c>
      <c r="F204" s="4">
        <v>1223499.97</v>
      </c>
      <c r="G204" s="4">
        <v>0</v>
      </c>
      <c r="H204" s="4">
        <v>1223499.97</v>
      </c>
      <c r="I204" s="4">
        <v>611125.28</v>
      </c>
    </row>
    <row r="205" spans="1:9" x14ac:dyDescent="0.2">
      <c r="A205" s="2">
        <v>2</v>
      </c>
      <c r="B205" s="7" t="s">
        <v>13</v>
      </c>
      <c r="C205" s="7" t="s">
        <v>396</v>
      </c>
      <c r="D205" s="7" t="s">
        <v>675</v>
      </c>
      <c r="E205" s="7" t="s">
        <v>397</v>
      </c>
      <c r="F205" s="4">
        <v>6833517.2199999997</v>
      </c>
      <c r="G205" s="4">
        <v>0</v>
      </c>
      <c r="H205" s="4">
        <v>6833517.2199999997</v>
      </c>
      <c r="I205" s="4">
        <v>2451099.62</v>
      </c>
    </row>
    <row r="206" spans="1:9" x14ac:dyDescent="0.2">
      <c r="A206" s="2">
        <v>2</v>
      </c>
      <c r="B206" s="7" t="s">
        <v>13</v>
      </c>
      <c r="C206" s="7" t="s">
        <v>398</v>
      </c>
      <c r="D206" s="7" t="s">
        <v>676</v>
      </c>
      <c r="E206" s="7" t="s">
        <v>399</v>
      </c>
      <c r="F206" s="4">
        <v>12980311.9</v>
      </c>
      <c r="G206" s="4">
        <v>0</v>
      </c>
      <c r="H206" s="4">
        <v>12980311.9</v>
      </c>
      <c r="I206" s="4">
        <v>4832210.16</v>
      </c>
    </row>
    <row r="207" spans="1:9" x14ac:dyDescent="0.2">
      <c r="A207" s="2">
        <v>2</v>
      </c>
      <c r="B207" s="7" t="s">
        <v>13</v>
      </c>
      <c r="C207" s="7" t="s">
        <v>400</v>
      </c>
      <c r="D207" s="7" t="s">
        <v>677</v>
      </c>
      <c r="E207" s="7" t="s">
        <v>401</v>
      </c>
      <c r="F207" s="4">
        <v>8989080.0399999991</v>
      </c>
      <c r="G207" s="4">
        <v>0</v>
      </c>
      <c r="H207" s="4">
        <v>8989080.0399999991</v>
      </c>
      <c r="I207" s="4">
        <v>3493893.64</v>
      </c>
    </row>
    <row r="208" spans="1:9" x14ac:dyDescent="0.2">
      <c r="A208" s="2">
        <v>2</v>
      </c>
      <c r="B208" s="7" t="s">
        <v>13</v>
      </c>
      <c r="C208" s="7" t="s">
        <v>402</v>
      </c>
      <c r="D208" s="7" t="s">
        <v>669</v>
      </c>
      <c r="E208" s="7" t="s">
        <v>403</v>
      </c>
      <c r="F208" s="4">
        <v>146540342.03</v>
      </c>
      <c r="G208" s="4">
        <v>0</v>
      </c>
      <c r="H208" s="4">
        <v>146540342.03</v>
      </c>
      <c r="I208" s="4">
        <v>135896326.66999999</v>
      </c>
    </row>
    <row r="209" spans="1:9" x14ac:dyDescent="0.2">
      <c r="A209" s="2">
        <v>2</v>
      </c>
      <c r="B209" s="7" t="s">
        <v>13</v>
      </c>
      <c r="C209" s="7" t="s">
        <v>404</v>
      </c>
      <c r="D209" s="7" t="s">
        <v>671</v>
      </c>
      <c r="E209" s="7" t="s">
        <v>405</v>
      </c>
      <c r="F209" s="4">
        <v>143685100.63</v>
      </c>
      <c r="G209" s="4">
        <v>0</v>
      </c>
      <c r="H209" s="4">
        <v>143685100.63</v>
      </c>
      <c r="I209" s="4">
        <v>39037099.170000002</v>
      </c>
    </row>
    <row r="210" spans="1:9" x14ac:dyDescent="0.2">
      <c r="A210" s="2">
        <v>2</v>
      </c>
      <c r="B210" s="7" t="s">
        <v>13</v>
      </c>
      <c r="C210" s="7" t="s">
        <v>406</v>
      </c>
      <c r="D210" s="7" t="s">
        <v>675</v>
      </c>
      <c r="E210" s="7" t="s">
        <v>407</v>
      </c>
      <c r="F210" s="4">
        <v>0</v>
      </c>
      <c r="G210" s="4">
        <v>0</v>
      </c>
      <c r="H210" s="4">
        <v>0</v>
      </c>
      <c r="I210" s="4">
        <v>0</v>
      </c>
    </row>
    <row r="211" spans="1:9" x14ac:dyDescent="0.2">
      <c r="A211" s="2">
        <v>2</v>
      </c>
      <c r="B211" s="7" t="s">
        <v>13</v>
      </c>
      <c r="C211" s="7" t="s">
        <v>408</v>
      </c>
      <c r="D211" s="7" t="s">
        <v>676</v>
      </c>
      <c r="E211" s="7" t="s">
        <v>409</v>
      </c>
      <c r="F211" s="4">
        <v>0</v>
      </c>
      <c r="G211" s="4">
        <v>0</v>
      </c>
      <c r="H211" s="4">
        <v>0</v>
      </c>
      <c r="I211" s="4">
        <v>0</v>
      </c>
    </row>
    <row r="212" spans="1:9" x14ac:dyDescent="0.2">
      <c r="A212" s="2">
        <v>2</v>
      </c>
      <c r="B212" s="7" t="s">
        <v>13</v>
      </c>
      <c r="C212" s="7" t="s">
        <v>410</v>
      </c>
      <c r="D212" s="7" t="s">
        <v>677</v>
      </c>
      <c r="E212" s="7" t="s">
        <v>411</v>
      </c>
      <c r="F212" s="4">
        <v>0</v>
      </c>
      <c r="G212" s="4">
        <v>0</v>
      </c>
      <c r="H212" s="4">
        <v>0</v>
      </c>
      <c r="I212" s="4">
        <v>0</v>
      </c>
    </row>
    <row r="213" spans="1:9" x14ac:dyDescent="0.2">
      <c r="A213" s="2">
        <v>2</v>
      </c>
      <c r="B213" s="7" t="s">
        <v>13</v>
      </c>
      <c r="C213" s="7" t="s">
        <v>412</v>
      </c>
      <c r="D213" s="7" t="s">
        <v>675</v>
      </c>
      <c r="E213" s="7" t="s">
        <v>413</v>
      </c>
      <c r="F213" s="4">
        <v>0</v>
      </c>
      <c r="G213" s="4">
        <v>0</v>
      </c>
      <c r="H213" s="4">
        <v>0</v>
      </c>
      <c r="I213" s="4">
        <v>0</v>
      </c>
    </row>
    <row r="214" spans="1:9" x14ac:dyDescent="0.2">
      <c r="A214" s="2">
        <v>2</v>
      </c>
      <c r="B214" s="7" t="s">
        <v>13</v>
      </c>
      <c r="C214" s="7" t="s">
        <v>414</v>
      </c>
      <c r="D214" s="7" t="s">
        <v>669</v>
      </c>
      <c r="E214" s="7" t="s">
        <v>415</v>
      </c>
      <c r="F214" s="4">
        <v>1850340</v>
      </c>
      <c r="G214" s="4">
        <v>0</v>
      </c>
      <c r="H214" s="4">
        <v>1850340</v>
      </c>
      <c r="I214" s="4">
        <v>654976.5</v>
      </c>
    </row>
    <row r="215" spans="1:9" x14ac:dyDescent="0.2">
      <c r="A215" s="2">
        <v>2</v>
      </c>
      <c r="B215" s="7" t="s">
        <v>13</v>
      </c>
      <c r="C215" s="7" t="s">
        <v>416</v>
      </c>
      <c r="D215" s="7" t="s">
        <v>669</v>
      </c>
      <c r="E215" s="7" t="s">
        <v>417</v>
      </c>
      <c r="F215" s="4">
        <v>18189552</v>
      </c>
      <c r="G215" s="4">
        <v>0</v>
      </c>
      <c r="H215" s="4">
        <v>18189552</v>
      </c>
      <c r="I215" s="4">
        <v>5958020</v>
      </c>
    </row>
    <row r="216" spans="1:9" x14ac:dyDescent="0.2">
      <c r="A216" s="2">
        <v>2</v>
      </c>
      <c r="B216" s="7" t="s">
        <v>13</v>
      </c>
      <c r="C216" s="7" t="s">
        <v>418</v>
      </c>
      <c r="D216" s="7" t="s">
        <v>669</v>
      </c>
      <c r="E216" s="7" t="s">
        <v>419</v>
      </c>
      <c r="F216" s="4">
        <v>100000</v>
      </c>
      <c r="G216" s="4">
        <v>0</v>
      </c>
      <c r="H216" s="4">
        <v>100000</v>
      </c>
      <c r="I216" s="4">
        <v>0</v>
      </c>
    </row>
    <row r="217" spans="1:9" x14ac:dyDescent="0.2">
      <c r="A217" s="2">
        <v>2</v>
      </c>
      <c r="B217" s="7" t="s">
        <v>13</v>
      </c>
      <c r="C217" s="7" t="s">
        <v>420</v>
      </c>
      <c r="D217" s="7" t="s">
        <v>669</v>
      </c>
      <c r="E217" s="7" t="s">
        <v>421</v>
      </c>
      <c r="F217" s="4">
        <v>6467352</v>
      </c>
      <c r="G217" s="4">
        <v>0</v>
      </c>
      <c r="H217" s="4">
        <v>6467352</v>
      </c>
      <c r="I217" s="4">
        <v>3142357.52</v>
      </c>
    </row>
    <row r="218" spans="1:9" x14ac:dyDescent="0.2">
      <c r="A218" s="2">
        <v>2</v>
      </c>
      <c r="B218" s="7" t="s">
        <v>13</v>
      </c>
      <c r="C218" s="7" t="s">
        <v>422</v>
      </c>
      <c r="D218" s="7" t="s">
        <v>676</v>
      </c>
      <c r="E218" s="7" t="s">
        <v>423</v>
      </c>
      <c r="F218" s="4">
        <v>1728000</v>
      </c>
      <c r="G218" s="4">
        <v>-108000</v>
      </c>
      <c r="H218" s="4">
        <v>1620000</v>
      </c>
      <c r="I218" s="4">
        <v>0</v>
      </c>
    </row>
    <row r="219" spans="1:9" x14ac:dyDescent="0.2">
      <c r="A219" s="2">
        <v>2</v>
      </c>
      <c r="B219" s="7" t="s">
        <v>13</v>
      </c>
      <c r="C219" s="7" t="s">
        <v>424</v>
      </c>
      <c r="D219" s="7" t="s">
        <v>666</v>
      </c>
      <c r="E219" s="7" t="s">
        <v>425</v>
      </c>
      <c r="F219" s="4">
        <v>5000000</v>
      </c>
      <c r="G219" s="4">
        <v>0</v>
      </c>
      <c r="H219" s="4">
        <v>5000000</v>
      </c>
      <c r="I219" s="4">
        <v>453560</v>
      </c>
    </row>
    <row r="220" spans="1:9" x14ac:dyDescent="0.2">
      <c r="A220" s="2">
        <v>2</v>
      </c>
      <c r="B220" s="7" t="s">
        <v>13</v>
      </c>
      <c r="C220" s="7" t="s">
        <v>426</v>
      </c>
      <c r="D220" s="7" t="s">
        <v>667</v>
      </c>
      <c r="E220" s="7" t="s">
        <v>427</v>
      </c>
      <c r="F220" s="4">
        <v>1500000</v>
      </c>
      <c r="G220" s="4">
        <v>0</v>
      </c>
      <c r="H220" s="4">
        <v>1500000</v>
      </c>
      <c r="I220" s="4">
        <v>0</v>
      </c>
    </row>
    <row r="221" spans="1:9" x14ac:dyDescent="0.2">
      <c r="A221" s="2">
        <v>2</v>
      </c>
      <c r="B221" s="7" t="s">
        <v>13</v>
      </c>
      <c r="C221" s="7" t="s">
        <v>428</v>
      </c>
      <c r="D221" s="7" t="s">
        <v>669</v>
      </c>
      <c r="E221" s="7" t="s">
        <v>429</v>
      </c>
      <c r="F221" s="4">
        <v>988644</v>
      </c>
      <c r="G221" s="4">
        <v>0</v>
      </c>
      <c r="H221" s="4">
        <v>988644</v>
      </c>
      <c r="I221" s="4">
        <v>0</v>
      </c>
    </row>
    <row r="222" spans="1:9" x14ac:dyDescent="0.2">
      <c r="A222" s="2">
        <v>2</v>
      </c>
      <c r="B222" s="7" t="s">
        <v>13</v>
      </c>
      <c r="C222" s="7" t="s">
        <v>430</v>
      </c>
      <c r="D222" s="7" t="s">
        <v>675</v>
      </c>
      <c r="E222" s="7" t="s">
        <v>431</v>
      </c>
      <c r="F222" s="4">
        <v>0</v>
      </c>
      <c r="G222" s="4">
        <v>0</v>
      </c>
      <c r="H222" s="4">
        <v>0</v>
      </c>
      <c r="I222" s="4">
        <v>0</v>
      </c>
    </row>
    <row r="223" spans="1:9" x14ac:dyDescent="0.2">
      <c r="A223" s="2">
        <v>2</v>
      </c>
      <c r="B223" s="7" t="s">
        <v>13</v>
      </c>
      <c r="C223" s="7" t="s">
        <v>432</v>
      </c>
      <c r="D223" s="7" t="s">
        <v>676</v>
      </c>
      <c r="E223" s="7" t="s">
        <v>433</v>
      </c>
      <c r="F223" s="4">
        <v>0</v>
      </c>
      <c r="G223" s="4">
        <v>0</v>
      </c>
      <c r="H223" s="4">
        <v>0</v>
      </c>
      <c r="I223" s="4">
        <v>0</v>
      </c>
    </row>
    <row r="224" spans="1:9" x14ac:dyDescent="0.2">
      <c r="A224" s="2">
        <v>2</v>
      </c>
      <c r="B224" s="7" t="s">
        <v>13</v>
      </c>
      <c r="C224" s="7" t="s">
        <v>434</v>
      </c>
      <c r="D224" s="7" t="s">
        <v>677</v>
      </c>
      <c r="E224" s="7" t="s">
        <v>435</v>
      </c>
      <c r="F224" s="4">
        <v>4000000</v>
      </c>
      <c r="G224" s="4">
        <v>-1012500</v>
      </c>
      <c r="H224" s="4">
        <v>2987500</v>
      </c>
      <c r="I224" s="4">
        <v>0</v>
      </c>
    </row>
    <row r="225" spans="1:9" x14ac:dyDescent="0.2">
      <c r="A225" s="2">
        <v>2</v>
      </c>
      <c r="B225" s="7" t="s">
        <v>13</v>
      </c>
      <c r="C225" s="7" t="s">
        <v>436</v>
      </c>
      <c r="D225" s="7" t="s">
        <v>666</v>
      </c>
      <c r="E225" s="7" t="s">
        <v>437</v>
      </c>
      <c r="F225" s="4">
        <v>2350000</v>
      </c>
      <c r="G225" s="4">
        <v>0</v>
      </c>
      <c r="H225" s="4">
        <v>2350000</v>
      </c>
      <c r="I225" s="4">
        <v>1205476.3</v>
      </c>
    </row>
    <row r="226" spans="1:9" x14ac:dyDescent="0.2">
      <c r="A226" s="2">
        <v>2</v>
      </c>
      <c r="B226" s="7" t="s">
        <v>13</v>
      </c>
      <c r="C226" s="7" t="s">
        <v>438</v>
      </c>
      <c r="D226" s="7" t="s">
        <v>667</v>
      </c>
      <c r="E226" s="7" t="s">
        <v>439</v>
      </c>
      <c r="F226" s="4">
        <v>300000</v>
      </c>
      <c r="G226" s="4">
        <v>0</v>
      </c>
      <c r="H226" s="4">
        <v>300000</v>
      </c>
      <c r="I226" s="4">
        <v>6660</v>
      </c>
    </row>
    <row r="227" spans="1:9" x14ac:dyDescent="0.2">
      <c r="A227" s="2">
        <v>2</v>
      </c>
      <c r="B227" s="7" t="s">
        <v>13</v>
      </c>
      <c r="C227" s="7" t="s">
        <v>440</v>
      </c>
      <c r="D227" s="7" t="s">
        <v>674</v>
      </c>
      <c r="E227" s="7" t="s">
        <v>441</v>
      </c>
      <c r="F227" s="4">
        <v>50000</v>
      </c>
      <c r="G227" s="4">
        <v>0</v>
      </c>
      <c r="H227" s="4">
        <v>50000</v>
      </c>
      <c r="I227" s="4">
        <v>5467</v>
      </c>
    </row>
    <row r="228" spans="1:9" x14ac:dyDescent="0.2">
      <c r="A228" s="2">
        <v>2</v>
      </c>
      <c r="B228" s="7" t="s">
        <v>13</v>
      </c>
      <c r="C228" s="7" t="s">
        <v>442</v>
      </c>
      <c r="D228" s="7" t="s">
        <v>669</v>
      </c>
      <c r="E228" s="7" t="s">
        <v>443</v>
      </c>
      <c r="F228" s="4">
        <v>50000</v>
      </c>
      <c r="G228" s="4">
        <v>0</v>
      </c>
      <c r="H228" s="4">
        <v>50000</v>
      </c>
      <c r="I228" s="4">
        <v>4325</v>
      </c>
    </row>
    <row r="229" spans="1:9" x14ac:dyDescent="0.2">
      <c r="A229" s="2">
        <v>2</v>
      </c>
      <c r="B229" s="7" t="s">
        <v>13</v>
      </c>
      <c r="C229" s="7" t="s">
        <v>444</v>
      </c>
      <c r="D229" s="7" t="s">
        <v>675</v>
      </c>
      <c r="E229" s="7" t="s">
        <v>445</v>
      </c>
      <c r="F229" s="4">
        <v>0</v>
      </c>
      <c r="G229" s="4">
        <v>0</v>
      </c>
      <c r="H229" s="4">
        <v>0</v>
      </c>
      <c r="I229" s="4">
        <v>0</v>
      </c>
    </row>
    <row r="230" spans="1:9" x14ac:dyDescent="0.2">
      <c r="A230" s="2">
        <v>2</v>
      </c>
      <c r="B230" s="7" t="s">
        <v>13</v>
      </c>
      <c r="C230" s="7" t="s">
        <v>446</v>
      </c>
      <c r="D230" s="7" t="s">
        <v>676</v>
      </c>
      <c r="E230" s="7" t="s">
        <v>447</v>
      </c>
      <c r="F230" s="4">
        <v>590923.59</v>
      </c>
      <c r="G230" s="4">
        <v>0</v>
      </c>
      <c r="H230" s="4">
        <v>590923.59</v>
      </c>
      <c r="I230" s="4">
        <v>2355</v>
      </c>
    </row>
    <row r="231" spans="1:9" x14ac:dyDescent="0.2">
      <c r="A231" s="2">
        <v>2</v>
      </c>
      <c r="B231" s="7" t="s">
        <v>13</v>
      </c>
      <c r="C231" s="7" t="s">
        <v>448</v>
      </c>
      <c r="D231" s="7" t="s">
        <v>677</v>
      </c>
      <c r="E231" s="7" t="s">
        <v>449</v>
      </c>
      <c r="F231" s="4">
        <v>0</v>
      </c>
      <c r="G231" s="4">
        <v>37500</v>
      </c>
      <c r="H231" s="4">
        <v>37500</v>
      </c>
      <c r="I231" s="4">
        <v>1270</v>
      </c>
    </row>
    <row r="232" spans="1:9" x14ac:dyDescent="0.2">
      <c r="A232" s="2">
        <v>2</v>
      </c>
      <c r="B232" s="7" t="s">
        <v>13</v>
      </c>
      <c r="C232" s="7" t="s">
        <v>450</v>
      </c>
      <c r="D232" s="7" t="s">
        <v>669</v>
      </c>
      <c r="E232" s="7" t="s">
        <v>451</v>
      </c>
      <c r="F232" s="4">
        <v>8990272.8699999992</v>
      </c>
      <c r="G232" s="4">
        <v>0</v>
      </c>
      <c r="H232" s="4">
        <v>8990272.8699999992</v>
      </c>
      <c r="I232" s="4">
        <v>8986748.4399999995</v>
      </c>
    </row>
    <row r="233" spans="1:9" x14ac:dyDescent="0.2">
      <c r="A233" s="2">
        <v>2</v>
      </c>
      <c r="B233" s="7" t="s">
        <v>13</v>
      </c>
      <c r="C233" s="7" t="s">
        <v>452</v>
      </c>
      <c r="D233" s="7" t="s">
        <v>666</v>
      </c>
      <c r="E233" s="7" t="s">
        <v>453</v>
      </c>
      <c r="F233" s="4">
        <v>7000000</v>
      </c>
      <c r="G233" s="4">
        <v>0</v>
      </c>
      <c r="H233" s="4">
        <v>7000000</v>
      </c>
      <c r="I233" s="4">
        <v>0</v>
      </c>
    </row>
    <row r="234" spans="1:9" x14ac:dyDescent="0.2">
      <c r="A234" s="2">
        <v>2</v>
      </c>
      <c r="B234" s="7" t="s">
        <v>13</v>
      </c>
      <c r="C234" s="7" t="s">
        <v>454</v>
      </c>
      <c r="D234" s="7" t="s">
        <v>669</v>
      </c>
      <c r="E234" s="7" t="s">
        <v>455</v>
      </c>
      <c r="F234" s="4">
        <v>384596.09</v>
      </c>
      <c r="G234" s="4">
        <v>0</v>
      </c>
      <c r="H234" s="4">
        <v>384596.09</v>
      </c>
      <c r="I234" s="4">
        <v>128208</v>
      </c>
    </row>
    <row r="235" spans="1:9" x14ac:dyDescent="0.2">
      <c r="A235" s="2">
        <v>2</v>
      </c>
      <c r="B235" s="7" t="s">
        <v>13</v>
      </c>
      <c r="C235" s="7" t="s">
        <v>456</v>
      </c>
      <c r="D235" s="7" t="s">
        <v>670</v>
      </c>
      <c r="E235" s="7" t="s">
        <v>457</v>
      </c>
      <c r="F235" s="4">
        <v>104987718.56</v>
      </c>
      <c r="G235" s="4">
        <v>-4054999</v>
      </c>
      <c r="H235" s="4">
        <v>100932719.56</v>
      </c>
      <c r="I235" s="4">
        <v>517857</v>
      </c>
    </row>
    <row r="236" spans="1:9" x14ac:dyDescent="0.2">
      <c r="A236" s="2">
        <v>2</v>
      </c>
      <c r="B236" s="7" t="s">
        <v>13</v>
      </c>
      <c r="C236" s="7" t="s">
        <v>458</v>
      </c>
      <c r="D236" s="7" t="s">
        <v>675</v>
      </c>
      <c r="E236" s="7" t="s">
        <v>459</v>
      </c>
      <c r="F236" s="4">
        <v>0</v>
      </c>
      <c r="G236" s="4">
        <v>0</v>
      </c>
      <c r="H236" s="4">
        <v>0</v>
      </c>
      <c r="I236" s="4">
        <v>0</v>
      </c>
    </row>
    <row r="237" spans="1:9" x14ac:dyDescent="0.2">
      <c r="A237" s="2">
        <v>2</v>
      </c>
      <c r="B237" s="7" t="s">
        <v>13</v>
      </c>
      <c r="C237" s="7" t="s">
        <v>460</v>
      </c>
      <c r="D237" s="7" t="s">
        <v>676</v>
      </c>
      <c r="E237" s="7" t="s">
        <v>461</v>
      </c>
      <c r="F237" s="4">
        <v>4939062.8099999996</v>
      </c>
      <c r="G237" s="4">
        <v>0</v>
      </c>
      <c r="H237" s="4">
        <v>4939062.8099999996</v>
      </c>
      <c r="I237" s="4">
        <v>0</v>
      </c>
    </row>
    <row r="238" spans="1:9" x14ac:dyDescent="0.2">
      <c r="A238" s="2">
        <v>2</v>
      </c>
      <c r="B238" s="7" t="s">
        <v>13</v>
      </c>
      <c r="C238" s="7" t="s">
        <v>462</v>
      </c>
      <c r="D238" s="7" t="s">
        <v>677</v>
      </c>
      <c r="E238" s="7" t="s">
        <v>463</v>
      </c>
      <c r="F238" s="4">
        <v>0</v>
      </c>
      <c r="G238" s="4">
        <v>0</v>
      </c>
      <c r="H238" s="4">
        <v>0</v>
      </c>
      <c r="I238" s="4">
        <v>0</v>
      </c>
    </row>
    <row r="239" spans="1:9" x14ac:dyDescent="0.2">
      <c r="A239" s="2">
        <v>2</v>
      </c>
      <c r="B239" s="7" t="s">
        <v>13</v>
      </c>
      <c r="C239" s="7" t="s">
        <v>464</v>
      </c>
      <c r="D239" s="7" t="s">
        <v>675</v>
      </c>
      <c r="E239" s="7" t="s">
        <v>465</v>
      </c>
      <c r="F239" s="4">
        <v>0</v>
      </c>
      <c r="G239" s="4">
        <v>0</v>
      </c>
      <c r="H239" s="4">
        <v>0</v>
      </c>
      <c r="I239" s="4">
        <v>0</v>
      </c>
    </row>
    <row r="240" spans="1:9" x14ac:dyDescent="0.2">
      <c r="A240" s="2">
        <v>2</v>
      </c>
      <c r="B240" s="7" t="s">
        <v>13</v>
      </c>
      <c r="C240" s="7" t="s">
        <v>466</v>
      </c>
      <c r="D240" s="7" t="s">
        <v>676</v>
      </c>
      <c r="E240" s="7" t="s">
        <v>467</v>
      </c>
      <c r="F240" s="4">
        <v>0</v>
      </c>
      <c r="G240" s="4">
        <v>0</v>
      </c>
      <c r="H240" s="4">
        <v>0</v>
      </c>
      <c r="I240" s="4">
        <v>0</v>
      </c>
    </row>
    <row r="241" spans="1:9" x14ac:dyDescent="0.2">
      <c r="A241" s="2">
        <v>2</v>
      </c>
      <c r="B241" s="7" t="s">
        <v>13</v>
      </c>
      <c r="C241" s="7" t="s">
        <v>468</v>
      </c>
      <c r="D241" s="7" t="s">
        <v>677</v>
      </c>
      <c r="E241" s="7" t="s">
        <v>469</v>
      </c>
      <c r="F241" s="4">
        <v>0</v>
      </c>
      <c r="G241" s="4">
        <v>0</v>
      </c>
      <c r="H241" s="4">
        <v>0</v>
      </c>
      <c r="I241" s="4">
        <v>0</v>
      </c>
    </row>
    <row r="242" spans="1:9" x14ac:dyDescent="0.2">
      <c r="A242" s="2">
        <v>2</v>
      </c>
      <c r="B242" s="7" t="s">
        <v>13</v>
      </c>
      <c r="C242" s="7" t="s">
        <v>470</v>
      </c>
      <c r="D242" s="7" t="s">
        <v>667</v>
      </c>
      <c r="E242" s="7" t="s">
        <v>471</v>
      </c>
      <c r="F242" s="4">
        <v>500000</v>
      </c>
      <c r="G242" s="4">
        <v>0</v>
      </c>
      <c r="H242" s="4">
        <v>500000</v>
      </c>
      <c r="I242" s="4">
        <v>0</v>
      </c>
    </row>
    <row r="243" spans="1:9" x14ac:dyDescent="0.2">
      <c r="A243" s="2">
        <v>2</v>
      </c>
      <c r="B243" s="7" t="s">
        <v>13</v>
      </c>
      <c r="C243" s="7" t="s">
        <v>472</v>
      </c>
      <c r="D243" s="7" t="s">
        <v>672</v>
      </c>
      <c r="E243" s="7" t="s">
        <v>473</v>
      </c>
      <c r="F243" s="4">
        <v>3000000</v>
      </c>
      <c r="G243" s="4">
        <v>0</v>
      </c>
      <c r="H243" s="4">
        <v>3000000</v>
      </c>
      <c r="I243" s="4">
        <v>0</v>
      </c>
    </row>
    <row r="244" spans="1:9" x14ac:dyDescent="0.2">
      <c r="A244" s="2">
        <v>2</v>
      </c>
      <c r="B244" s="7" t="s">
        <v>13</v>
      </c>
      <c r="C244" s="7" t="s">
        <v>474</v>
      </c>
      <c r="D244" s="7" t="s">
        <v>678</v>
      </c>
      <c r="E244" s="7" t="s">
        <v>475</v>
      </c>
      <c r="F244" s="4">
        <v>18460612.5</v>
      </c>
      <c r="G244" s="4">
        <v>0</v>
      </c>
      <c r="H244" s="4">
        <v>18460612.5</v>
      </c>
      <c r="I244" s="4">
        <v>7621175.9100000001</v>
      </c>
    </row>
    <row r="245" spans="1:9" x14ac:dyDescent="0.2">
      <c r="A245" s="2">
        <v>2</v>
      </c>
      <c r="B245" s="7" t="s">
        <v>13</v>
      </c>
      <c r="C245" s="7" t="s">
        <v>476</v>
      </c>
      <c r="D245" s="7" t="s">
        <v>667</v>
      </c>
      <c r="E245" s="7" t="s">
        <v>477</v>
      </c>
      <c r="F245" s="4">
        <v>15500000</v>
      </c>
      <c r="G245" s="4">
        <v>0</v>
      </c>
      <c r="H245" s="4">
        <v>15500000</v>
      </c>
      <c r="I245" s="4">
        <v>290000</v>
      </c>
    </row>
    <row r="246" spans="1:9" x14ac:dyDescent="0.2">
      <c r="A246" s="2">
        <v>2</v>
      </c>
      <c r="B246" s="7" t="s">
        <v>13</v>
      </c>
      <c r="C246" s="7" t="s">
        <v>478</v>
      </c>
      <c r="D246" s="7" t="s">
        <v>669</v>
      </c>
      <c r="E246" s="7" t="s">
        <v>479</v>
      </c>
      <c r="F246" s="4">
        <v>38050000</v>
      </c>
      <c r="G246" s="4">
        <v>-9250744</v>
      </c>
      <c r="H246" s="4">
        <v>28799256</v>
      </c>
      <c r="I246" s="4">
        <v>0</v>
      </c>
    </row>
    <row r="247" spans="1:9" x14ac:dyDescent="0.2">
      <c r="A247" s="2">
        <v>2</v>
      </c>
      <c r="B247" s="7" t="s">
        <v>13</v>
      </c>
      <c r="C247" s="7" t="s">
        <v>480</v>
      </c>
      <c r="D247" s="7" t="s">
        <v>669</v>
      </c>
      <c r="E247" s="7" t="s">
        <v>481</v>
      </c>
      <c r="F247" s="4">
        <v>25493243.370000001</v>
      </c>
      <c r="G247" s="4">
        <v>500000</v>
      </c>
      <c r="H247" s="4">
        <v>25993243.370000001</v>
      </c>
      <c r="I247" s="4">
        <v>9788994.3399999999</v>
      </c>
    </row>
    <row r="248" spans="1:9" x14ac:dyDescent="0.2">
      <c r="A248" s="2">
        <v>2</v>
      </c>
      <c r="B248" s="7" t="s">
        <v>13</v>
      </c>
      <c r="C248" s="7" t="s">
        <v>482</v>
      </c>
      <c r="D248" s="7" t="s">
        <v>675</v>
      </c>
      <c r="E248" s="7" t="s">
        <v>483</v>
      </c>
      <c r="F248" s="4">
        <v>0</v>
      </c>
      <c r="G248" s="4">
        <v>0</v>
      </c>
      <c r="H248" s="4">
        <v>0</v>
      </c>
      <c r="I248" s="4">
        <v>0</v>
      </c>
    </row>
    <row r="249" spans="1:9" x14ac:dyDescent="0.2">
      <c r="A249" s="2">
        <v>2</v>
      </c>
      <c r="B249" s="7" t="s">
        <v>13</v>
      </c>
      <c r="C249" s="7" t="s">
        <v>484</v>
      </c>
      <c r="D249" s="7" t="s">
        <v>676</v>
      </c>
      <c r="E249" s="7" t="s">
        <v>485</v>
      </c>
      <c r="F249" s="4">
        <v>0</v>
      </c>
      <c r="G249" s="4">
        <v>0</v>
      </c>
      <c r="H249" s="4">
        <v>0</v>
      </c>
      <c r="I249" s="4">
        <v>0</v>
      </c>
    </row>
    <row r="250" spans="1:9" x14ac:dyDescent="0.2">
      <c r="A250" s="2">
        <v>2</v>
      </c>
      <c r="B250" s="7" t="s">
        <v>13</v>
      </c>
      <c r="C250" s="7" t="s">
        <v>486</v>
      </c>
      <c r="D250" s="7" t="s">
        <v>677</v>
      </c>
      <c r="E250" s="7" t="s">
        <v>487</v>
      </c>
      <c r="F250" s="4">
        <v>0</v>
      </c>
      <c r="G250" s="4">
        <v>0</v>
      </c>
      <c r="H250" s="4">
        <v>0</v>
      </c>
      <c r="I250" s="4">
        <v>0</v>
      </c>
    </row>
    <row r="251" spans="1:9" x14ac:dyDescent="0.2">
      <c r="A251" s="2">
        <v>2</v>
      </c>
      <c r="B251" s="7" t="s">
        <v>13</v>
      </c>
      <c r="C251" s="7" t="s">
        <v>488</v>
      </c>
      <c r="D251" s="7" t="s">
        <v>669</v>
      </c>
      <c r="E251" s="7" t="s">
        <v>489</v>
      </c>
      <c r="F251" s="4">
        <v>456750</v>
      </c>
      <c r="G251" s="4">
        <v>0</v>
      </c>
      <c r="H251" s="4">
        <v>456750</v>
      </c>
      <c r="I251" s="4">
        <v>108505</v>
      </c>
    </row>
    <row r="252" spans="1:9" x14ac:dyDescent="0.2">
      <c r="A252" s="2">
        <v>2</v>
      </c>
      <c r="B252" s="7" t="s">
        <v>13</v>
      </c>
      <c r="C252" s="7" t="s">
        <v>490</v>
      </c>
      <c r="D252" s="7" t="s">
        <v>671</v>
      </c>
      <c r="E252" s="7" t="s">
        <v>491</v>
      </c>
      <c r="F252" s="4">
        <v>12000000</v>
      </c>
      <c r="G252" s="4">
        <v>-12000000</v>
      </c>
      <c r="H252" s="4">
        <v>0</v>
      </c>
      <c r="I252" s="4">
        <v>0</v>
      </c>
    </row>
    <row r="253" spans="1:9" x14ac:dyDescent="0.2">
      <c r="A253" s="2">
        <v>2</v>
      </c>
      <c r="B253" s="7" t="s">
        <v>13</v>
      </c>
      <c r="C253" s="7" t="s">
        <v>492</v>
      </c>
      <c r="D253" s="7" t="s">
        <v>675</v>
      </c>
      <c r="E253" s="7" t="s">
        <v>493</v>
      </c>
      <c r="F253" s="4">
        <v>0</v>
      </c>
      <c r="G253" s="4">
        <v>0</v>
      </c>
      <c r="H253" s="4">
        <v>0</v>
      </c>
      <c r="I253" s="4">
        <v>0</v>
      </c>
    </row>
    <row r="254" spans="1:9" x14ac:dyDescent="0.2">
      <c r="A254" s="2">
        <v>2</v>
      </c>
      <c r="B254" s="7" t="s">
        <v>13</v>
      </c>
      <c r="C254" s="7" t="s">
        <v>494</v>
      </c>
      <c r="D254" s="7" t="s">
        <v>676</v>
      </c>
      <c r="E254" s="7" t="s">
        <v>489</v>
      </c>
      <c r="F254" s="4">
        <v>0</v>
      </c>
      <c r="G254" s="4">
        <v>0</v>
      </c>
      <c r="H254" s="4">
        <v>0</v>
      </c>
      <c r="I254" s="4">
        <v>0</v>
      </c>
    </row>
    <row r="255" spans="1:9" x14ac:dyDescent="0.2">
      <c r="A255" s="2">
        <v>2</v>
      </c>
      <c r="B255" s="7" t="s">
        <v>13</v>
      </c>
      <c r="C255" s="7" t="s">
        <v>495</v>
      </c>
      <c r="D255" s="7" t="s">
        <v>677</v>
      </c>
      <c r="E255" s="7" t="s">
        <v>491</v>
      </c>
      <c r="F255" s="4">
        <v>0</v>
      </c>
      <c r="G255" s="4">
        <v>0</v>
      </c>
      <c r="H255" s="4">
        <v>0</v>
      </c>
      <c r="I255" s="4">
        <v>0</v>
      </c>
    </row>
    <row r="256" spans="1:9" x14ac:dyDescent="0.2">
      <c r="A256" s="2">
        <v>2</v>
      </c>
      <c r="B256" s="7" t="s">
        <v>13</v>
      </c>
      <c r="C256" s="7" t="s">
        <v>496</v>
      </c>
      <c r="D256" s="7" t="s">
        <v>674</v>
      </c>
      <c r="E256" s="7" t="s">
        <v>497</v>
      </c>
      <c r="F256" s="4">
        <v>300000</v>
      </c>
      <c r="G256" s="4">
        <v>0</v>
      </c>
      <c r="H256" s="4">
        <v>300000</v>
      </c>
      <c r="I256" s="4">
        <v>28435</v>
      </c>
    </row>
    <row r="257" spans="1:9" x14ac:dyDescent="0.2">
      <c r="A257" s="2">
        <v>2</v>
      </c>
      <c r="B257" s="7" t="s">
        <v>13</v>
      </c>
      <c r="C257" s="7" t="s">
        <v>498</v>
      </c>
      <c r="D257" s="7" t="s">
        <v>669</v>
      </c>
      <c r="E257" s="7" t="s">
        <v>499</v>
      </c>
      <c r="F257" s="4">
        <v>263979</v>
      </c>
      <c r="G257" s="4">
        <v>0</v>
      </c>
      <c r="H257" s="4">
        <v>263979</v>
      </c>
      <c r="I257" s="4">
        <v>41295</v>
      </c>
    </row>
    <row r="258" spans="1:9" x14ac:dyDescent="0.2">
      <c r="A258" s="2">
        <v>2</v>
      </c>
      <c r="B258" s="7" t="s">
        <v>13</v>
      </c>
      <c r="C258" s="7" t="s">
        <v>500</v>
      </c>
      <c r="D258" s="7" t="s">
        <v>675</v>
      </c>
      <c r="E258" s="7" t="s">
        <v>501</v>
      </c>
      <c r="F258" s="4">
        <v>0</v>
      </c>
      <c r="G258" s="4">
        <v>0</v>
      </c>
      <c r="H258" s="4">
        <v>0</v>
      </c>
      <c r="I258" s="4">
        <v>0</v>
      </c>
    </row>
    <row r="259" spans="1:9" x14ac:dyDescent="0.2">
      <c r="A259" s="2">
        <v>2</v>
      </c>
      <c r="B259" s="7" t="s">
        <v>13</v>
      </c>
      <c r="C259" s="7" t="s">
        <v>502</v>
      </c>
      <c r="D259" s="7" t="s">
        <v>676</v>
      </c>
      <c r="E259" s="7" t="s">
        <v>503</v>
      </c>
      <c r="F259" s="4">
        <v>482300</v>
      </c>
      <c r="G259" s="4">
        <v>0</v>
      </c>
      <c r="H259" s="4">
        <v>482300</v>
      </c>
      <c r="I259" s="4">
        <v>14900</v>
      </c>
    </row>
    <row r="260" spans="1:9" x14ac:dyDescent="0.2">
      <c r="A260" s="2">
        <v>2</v>
      </c>
      <c r="B260" s="7" t="s">
        <v>13</v>
      </c>
      <c r="C260" s="7" t="s">
        <v>504</v>
      </c>
      <c r="D260" s="7" t="s">
        <v>677</v>
      </c>
      <c r="E260" s="7" t="s">
        <v>505</v>
      </c>
      <c r="F260" s="4">
        <v>0</v>
      </c>
      <c r="G260" s="4">
        <v>225000</v>
      </c>
      <c r="H260" s="4">
        <v>225000</v>
      </c>
      <c r="I260" s="4">
        <v>2340</v>
      </c>
    </row>
    <row r="261" spans="1:9" x14ac:dyDescent="0.2">
      <c r="A261" s="2">
        <v>2</v>
      </c>
      <c r="B261" s="7" t="s">
        <v>13</v>
      </c>
      <c r="C261" s="7" t="s">
        <v>506</v>
      </c>
      <c r="D261" s="7" t="s">
        <v>666</v>
      </c>
      <c r="E261" s="7" t="s">
        <v>507</v>
      </c>
      <c r="F261" s="4">
        <v>1645000</v>
      </c>
      <c r="G261" s="4">
        <v>0</v>
      </c>
      <c r="H261" s="4">
        <v>1645000</v>
      </c>
      <c r="I261" s="4">
        <v>0</v>
      </c>
    </row>
    <row r="262" spans="1:9" x14ac:dyDescent="0.2">
      <c r="A262" s="2">
        <v>2</v>
      </c>
      <c r="B262" s="7" t="s">
        <v>13</v>
      </c>
      <c r="C262" s="7" t="s">
        <v>508</v>
      </c>
      <c r="D262" s="7" t="s">
        <v>674</v>
      </c>
      <c r="E262" s="7" t="s">
        <v>509</v>
      </c>
      <c r="F262" s="4">
        <v>1000000</v>
      </c>
      <c r="G262" s="4">
        <v>0</v>
      </c>
      <c r="H262" s="4">
        <v>1000000</v>
      </c>
      <c r="I262" s="4">
        <v>8350</v>
      </c>
    </row>
    <row r="263" spans="1:9" x14ac:dyDescent="0.2">
      <c r="A263" s="2">
        <v>2</v>
      </c>
      <c r="B263" s="7" t="s">
        <v>13</v>
      </c>
      <c r="C263" s="7" t="s">
        <v>510</v>
      </c>
      <c r="D263" s="7" t="s">
        <v>669</v>
      </c>
      <c r="E263" s="7" t="s">
        <v>511</v>
      </c>
      <c r="F263" s="4">
        <v>67885.710000000006</v>
      </c>
      <c r="G263" s="4">
        <v>0</v>
      </c>
      <c r="H263" s="4">
        <v>67885.710000000006</v>
      </c>
      <c r="I263" s="4">
        <v>46230</v>
      </c>
    </row>
    <row r="264" spans="1:9" x14ac:dyDescent="0.2">
      <c r="A264" s="2">
        <v>2</v>
      </c>
      <c r="B264" s="7" t="s">
        <v>13</v>
      </c>
      <c r="C264" s="7" t="s">
        <v>512</v>
      </c>
      <c r="D264" s="7" t="s">
        <v>672</v>
      </c>
      <c r="E264" s="7" t="s">
        <v>513</v>
      </c>
      <c r="F264" s="4">
        <v>100000</v>
      </c>
      <c r="G264" s="4">
        <v>0</v>
      </c>
      <c r="H264" s="4">
        <v>100000</v>
      </c>
      <c r="I264" s="4">
        <v>0</v>
      </c>
    </row>
    <row r="265" spans="1:9" x14ac:dyDescent="0.2">
      <c r="A265" s="2">
        <v>2</v>
      </c>
      <c r="B265" s="7" t="s">
        <v>13</v>
      </c>
      <c r="C265" s="7" t="s">
        <v>514</v>
      </c>
      <c r="D265" s="7" t="s">
        <v>675</v>
      </c>
      <c r="E265" s="7" t="s">
        <v>515</v>
      </c>
      <c r="F265" s="4">
        <v>0</v>
      </c>
      <c r="G265" s="4">
        <v>0</v>
      </c>
      <c r="H265" s="4">
        <v>0</v>
      </c>
      <c r="I265" s="4">
        <v>0</v>
      </c>
    </row>
    <row r="266" spans="1:9" x14ac:dyDescent="0.2">
      <c r="A266" s="2">
        <v>2</v>
      </c>
      <c r="B266" s="7" t="s">
        <v>13</v>
      </c>
      <c r="C266" s="7" t="s">
        <v>516</v>
      </c>
      <c r="D266" s="7" t="s">
        <v>676</v>
      </c>
      <c r="E266" s="7" t="s">
        <v>517</v>
      </c>
      <c r="F266" s="4">
        <v>7877304.6500000004</v>
      </c>
      <c r="G266" s="4">
        <v>0</v>
      </c>
      <c r="H266" s="4">
        <v>7877304.6500000004</v>
      </c>
      <c r="I266" s="4">
        <v>1684786.65</v>
      </c>
    </row>
    <row r="267" spans="1:9" x14ac:dyDescent="0.2">
      <c r="A267" s="2">
        <v>2</v>
      </c>
      <c r="B267" s="7" t="s">
        <v>13</v>
      </c>
      <c r="C267" s="7" t="s">
        <v>518</v>
      </c>
      <c r="D267" s="7" t="s">
        <v>677</v>
      </c>
      <c r="E267" s="7" t="s">
        <v>519</v>
      </c>
      <c r="F267" s="4">
        <v>0</v>
      </c>
      <c r="G267" s="4">
        <v>750000</v>
      </c>
      <c r="H267" s="4">
        <v>750000</v>
      </c>
      <c r="I267" s="4">
        <v>0</v>
      </c>
    </row>
    <row r="268" spans="1:9" x14ac:dyDescent="0.2">
      <c r="A268" s="2">
        <v>2</v>
      </c>
      <c r="B268" s="7" t="s">
        <v>13</v>
      </c>
      <c r="C268" s="7" t="s">
        <v>520</v>
      </c>
      <c r="D268" s="7" t="s">
        <v>666</v>
      </c>
      <c r="E268" s="7" t="s">
        <v>521</v>
      </c>
      <c r="F268" s="4">
        <v>4000000</v>
      </c>
      <c r="G268" s="4">
        <v>0</v>
      </c>
      <c r="H268" s="4">
        <v>4000000</v>
      </c>
      <c r="I268" s="4">
        <v>194096.82</v>
      </c>
    </row>
    <row r="269" spans="1:9" x14ac:dyDescent="0.2">
      <c r="A269" s="2">
        <v>2</v>
      </c>
      <c r="B269" s="7" t="s">
        <v>13</v>
      </c>
      <c r="C269" s="7" t="s">
        <v>522</v>
      </c>
      <c r="D269" s="7" t="s">
        <v>672</v>
      </c>
      <c r="E269" s="7" t="s">
        <v>523</v>
      </c>
      <c r="F269" s="4">
        <v>700000</v>
      </c>
      <c r="G269" s="4">
        <v>0</v>
      </c>
      <c r="H269" s="4">
        <v>700000</v>
      </c>
      <c r="I269" s="4">
        <v>0</v>
      </c>
    </row>
    <row r="270" spans="1:9" x14ac:dyDescent="0.2">
      <c r="A270" s="2">
        <v>2</v>
      </c>
      <c r="B270" s="7" t="s">
        <v>13</v>
      </c>
      <c r="C270" s="7" t="s">
        <v>524</v>
      </c>
      <c r="D270" s="7" t="s">
        <v>666</v>
      </c>
      <c r="E270" s="7" t="s">
        <v>525</v>
      </c>
      <c r="F270" s="4">
        <v>5500000</v>
      </c>
      <c r="G270" s="4">
        <v>0</v>
      </c>
      <c r="H270" s="4">
        <v>5500000</v>
      </c>
      <c r="I270" s="4">
        <v>302046.62</v>
      </c>
    </row>
    <row r="271" spans="1:9" x14ac:dyDescent="0.2">
      <c r="A271" s="2">
        <v>2</v>
      </c>
      <c r="B271" s="7" t="s">
        <v>13</v>
      </c>
      <c r="C271" s="7" t="s">
        <v>526</v>
      </c>
      <c r="D271" s="7" t="s">
        <v>672</v>
      </c>
      <c r="E271" s="7" t="s">
        <v>527</v>
      </c>
      <c r="F271" s="4">
        <v>700000</v>
      </c>
      <c r="G271" s="4">
        <v>0</v>
      </c>
      <c r="H271" s="4">
        <v>700000</v>
      </c>
      <c r="I271" s="4">
        <v>0</v>
      </c>
    </row>
    <row r="272" spans="1:9" x14ac:dyDescent="0.2">
      <c r="A272" s="2">
        <v>2</v>
      </c>
      <c r="B272" s="7" t="s">
        <v>13</v>
      </c>
      <c r="C272" s="7" t="s">
        <v>528</v>
      </c>
      <c r="D272" s="7" t="s">
        <v>669</v>
      </c>
      <c r="E272" s="7" t="s">
        <v>529</v>
      </c>
      <c r="F272" s="4">
        <v>27309394.800000001</v>
      </c>
      <c r="G272" s="4">
        <v>0</v>
      </c>
      <c r="H272" s="4">
        <v>27309394.800000001</v>
      </c>
      <c r="I272" s="4">
        <v>8649538</v>
      </c>
    </row>
    <row r="273" spans="1:9" x14ac:dyDescent="0.2">
      <c r="A273" s="2">
        <v>2</v>
      </c>
      <c r="B273" s="7" t="s">
        <v>13</v>
      </c>
      <c r="C273" s="7" t="s">
        <v>530</v>
      </c>
      <c r="D273" s="7" t="s">
        <v>666</v>
      </c>
      <c r="E273" s="7" t="s">
        <v>531</v>
      </c>
      <c r="F273" s="4">
        <v>7156000</v>
      </c>
      <c r="G273" s="4">
        <v>0</v>
      </c>
      <c r="H273" s="4">
        <v>7156000</v>
      </c>
      <c r="I273" s="4">
        <v>175000</v>
      </c>
    </row>
    <row r="274" spans="1:9" x14ac:dyDescent="0.2">
      <c r="A274" s="2">
        <v>2</v>
      </c>
      <c r="B274" s="7" t="s">
        <v>13</v>
      </c>
      <c r="C274" s="7" t="s">
        <v>532</v>
      </c>
      <c r="D274" s="7" t="s">
        <v>667</v>
      </c>
      <c r="E274" s="7" t="s">
        <v>533</v>
      </c>
      <c r="F274" s="4">
        <v>0</v>
      </c>
      <c r="G274" s="4">
        <v>3000000</v>
      </c>
      <c r="H274" s="4">
        <v>3000000</v>
      </c>
      <c r="I274" s="4">
        <v>0</v>
      </c>
    </row>
    <row r="275" spans="1:9" x14ac:dyDescent="0.2">
      <c r="A275" s="2">
        <v>2</v>
      </c>
      <c r="B275" s="7" t="s">
        <v>13</v>
      </c>
      <c r="C275" s="7" t="s">
        <v>534</v>
      </c>
      <c r="D275" s="7" t="s">
        <v>674</v>
      </c>
      <c r="E275" s="7" t="s">
        <v>535</v>
      </c>
      <c r="F275" s="4">
        <v>4023050.69</v>
      </c>
      <c r="G275" s="4">
        <v>0</v>
      </c>
      <c r="H275" s="4">
        <v>4023050.69</v>
      </c>
      <c r="I275" s="4">
        <v>64800</v>
      </c>
    </row>
    <row r="276" spans="1:9" x14ac:dyDescent="0.2">
      <c r="A276" s="2">
        <v>2</v>
      </c>
      <c r="B276" s="7" t="s">
        <v>13</v>
      </c>
      <c r="C276" s="7" t="s">
        <v>536</v>
      </c>
      <c r="D276" s="7" t="s">
        <v>668</v>
      </c>
      <c r="E276" s="7" t="s">
        <v>537</v>
      </c>
      <c r="F276" s="4">
        <v>0</v>
      </c>
      <c r="G276" s="4">
        <v>9000000</v>
      </c>
      <c r="H276" s="4">
        <v>9000000</v>
      </c>
      <c r="I276" s="4">
        <v>0</v>
      </c>
    </row>
    <row r="277" spans="1:9" x14ac:dyDescent="0.2">
      <c r="A277" s="2">
        <v>2</v>
      </c>
      <c r="B277" s="7" t="s">
        <v>13</v>
      </c>
      <c r="C277" s="7" t="s">
        <v>538</v>
      </c>
      <c r="D277" s="7" t="s">
        <v>669</v>
      </c>
      <c r="E277" s="7" t="s">
        <v>539</v>
      </c>
      <c r="F277" s="4">
        <v>1260000</v>
      </c>
      <c r="G277" s="4">
        <v>0</v>
      </c>
      <c r="H277" s="4">
        <v>1260000</v>
      </c>
      <c r="I277" s="4">
        <v>0</v>
      </c>
    </row>
    <row r="278" spans="1:9" x14ac:dyDescent="0.2">
      <c r="A278" s="2">
        <v>2</v>
      </c>
      <c r="B278" s="7" t="s">
        <v>13</v>
      </c>
      <c r="C278" s="7" t="s">
        <v>540</v>
      </c>
      <c r="D278" s="7" t="s">
        <v>670</v>
      </c>
      <c r="E278" s="7" t="s">
        <v>541</v>
      </c>
      <c r="F278" s="4">
        <v>0</v>
      </c>
      <c r="G278" s="4">
        <v>1450000</v>
      </c>
      <c r="H278" s="4">
        <v>1450000</v>
      </c>
      <c r="I278" s="4">
        <v>0</v>
      </c>
    </row>
    <row r="279" spans="1:9" x14ac:dyDescent="0.2">
      <c r="A279" s="2">
        <v>2</v>
      </c>
      <c r="B279" s="7" t="s">
        <v>13</v>
      </c>
      <c r="C279" s="7" t="s">
        <v>542</v>
      </c>
      <c r="D279" s="7" t="s">
        <v>672</v>
      </c>
      <c r="E279" s="7" t="s">
        <v>543</v>
      </c>
      <c r="F279" s="4">
        <v>1058804.83</v>
      </c>
      <c r="G279" s="4">
        <v>0</v>
      </c>
      <c r="H279" s="4">
        <v>1058804.83</v>
      </c>
      <c r="I279" s="4">
        <v>0</v>
      </c>
    </row>
    <row r="280" spans="1:9" x14ac:dyDescent="0.2">
      <c r="A280" s="2">
        <v>2</v>
      </c>
      <c r="B280" s="7" t="s">
        <v>13</v>
      </c>
      <c r="C280" s="7" t="s">
        <v>544</v>
      </c>
      <c r="D280" s="7" t="s">
        <v>673</v>
      </c>
      <c r="E280" s="7" t="s">
        <v>545</v>
      </c>
      <c r="F280" s="4">
        <v>1250000</v>
      </c>
      <c r="G280" s="4">
        <v>0</v>
      </c>
      <c r="H280" s="4">
        <v>1250000</v>
      </c>
      <c r="I280" s="4">
        <v>310000</v>
      </c>
    </row>
    <row r="281" spans="1:9" x14ac:dyDescent="0.2">
      <c r="A281" s="2">
        <v>2</v>
      </c>
      <c r="B281" s="7" t="s">
        <v>13</v>
      </c>
      <c r="C281" s="7" t="s">
        <v>546</v>
      </c>
      <c r="D281" s="7" t="s">
        <v>678</v>
      </c>
      <c r="E281" s="7" t="s">
        <v>547</v>
      </c>
      <c r="F281" s="4">
        <v>1230707.5</v>
      </c>
      <c r="G281" s="4">
        <v>0</v>
      </c>
      <c r="H281" s="4">
        <v>1230707.5</v>
      </c>
      <c r="I281" s="4">
        <v>0</v>
      </c>
    </row>
    <row r="282" spans="1:9" x14ac:dyDescent="0.2">
      <c r="A282" s="2">
        <v>2</v>
      </c>
      <c r="B282" s="7" t="s">
        <v>13</v>
      </c>
      <c r="C282" s="7" t="s">
        <v>548</v>
      </c>
      <c r="D282" s="7" t="s">
        <v>675</v>
      </c>
      <c r="E282" s="7" t="s">
        <v>549</v>
      </c>
      <c r="F282" s="4">
        <v>0</v>
      </c>
      <c r="G282" s="4">
        <v>0</v>
      </c>
      <c r="H282" s="4">
        <v>0</v>
      </c>
      <c r="I282" s="4">
        <v>0</v>
      </c>
    </row>
    <row r="283" spans="1:9" x14ac:dyDescent="0.2">
      <c r="A283" s="2">
        <v>2</v>
      </c>
      <c r="B283" s="7" t="s">
        <v>13</v>
      </c>
      <c r="C283" s="7" t="s">
        <v>550</v>
      </c>
      <c r="D283" s="7" t="s">
        <v>676</v>
      </c>
      <c r="E283" s="7" t="s">
        <v>551</v>
      </c>
      <c r="F283" s="4">
        <v>0</v>
      </c>
      <c r="G283" s="4">
        <v>0</v>
      </c>
      <c r="H283" s="4">
        <v>0</v>
      </c>
      <c r="I283" s="4">
        <v>0</v>
      </c>
    </row>
    <row r="284" spans="1:9" x14ac:dyDescent="0.2">
      <c r="A284" s="2">
        <v>2</v>
      </c>
      <c r="B284" s="7" t="s">
        <v>13</v>
      </c>
      <c r="C284" s="7" t="s">
        <v>552</v>
      </c>
      <c r="D284" s="7" t="s">
        <v>677</v>
      </c>
      <c r="E284" s="7" t="s">
        <v>553</v>
      </c>
      <c r="F284" s="4">
        <v>1000000</v>
      </c>
      <c r="G284" s="4">
        <v>0</v>
      </c>
      <c r="H284" s="4">
        <v>1000000</v>
      </c>
      <c r="I284" s="4">
        <v>0</v>
      </c>
    </row>
    <row r="285" spans="1:9" x14ac:dyDescent="0.2">
      <c r="A285" s="2">
        <v>2</v>
      </c>
      <c r="B285" s="7" t="s">
        <v>13</v>
      </c>
      <c r="C285" s="7" t="s">
        <v>554</v>
      </c>
      <c r="D285" s="7" t="s">
        <v>666</v>
      </c>
      <c r="E285" s="7" t="s">
        <v>555</v>
      </c>
      <c r="F285" s="4">
        <v>0</v>
      </c>
      <c r="G285" s="4">
        <v>0</v>
      </c>
      <c r="H285" s="4">
        <v>0</v>
      </c>
      <c r="I285" s="4">
        <v>0</v>
      </c>
    </row>
    <row r="286" spans="1:9" x14ac:dyDescent="0.2">
      <c r="A286" s="2">
        <v>2</v>
      </c>
      <c r="B286" s="7" t="s">
        <v>13</v>
      </c>
      <c r="C286" s="7" t="s">
        <v>556</v>
      </c>
      <c r="D286" s="7" t="s">
        <v>666</v>
      </c>
      <c r="E286" s="7" t="s">
        <v>557</v>
      </c>
      <c r="F286" s="4">
        <v>0</v>
      </c>
      <c r="G286" s="4">
        <v>0</v>
      </c>
      <c r="H286" s="4">
        <v>0</v>
      </c>
      <c r="I286" s="4">
        <v>0</v>
      </c>
    </row>
    <row r="287" spans="1:9" x14ac:dyDescent="0.2">
      <c r="A287" s="2">
        <v>2</v>
      </c>
      <c r="B287" s="7" t="s">
        <v>13</v>
      </c>
      <c r="C287" s="7" t="s">
        <v>558</v>
      </c>
      <c r="D287" s="7" t="s">
        <v>669</v>
      </c>
      <c r="E287" s="7" t="s">
        <v>559</v>
      </c>
      <c r="F287" s="4">
        <v>25840770.52</v>
      </c>
      <c r="G287" s="4">
        <v>-12500000</v>
      </c>
      <c r="H287" s="4">
        <v>13340770.52</v>
      </c>
      <c r="I287" s="4">
        <v>0</v>
      </c>
    </row>
    <row r="288" spans="1:9" x14ac:dyDescent="0.2">
      <c r="A288" s="2">
        <v>2</v>
      </c>
      <c r="B288" s="7" t="s">
        <v>13</v>
      </c>
      <c r="C288" s="7" t="s">
        <v>560</v>
      </c>
      <c r="D288" s="7" t="s">
        <v>669</v>
      </c>
      <c r="E288" s="7" t="s">
        <v>561</v>
      </c>
      <c r="F288" s="4">
        <v>6000000</v>
      </c>
      <c r="G288" s="4">
        <v>3000000</v>
      </c>
      <c r="H288" s="4">
        <v>9000000</v>
      </c>
      <c r="I288" s="4">
        <v>1018253.14</v>
      </c>
    </row>
    <row r="289" spans="1:9" x14ac:dyDescent="0.2">
      <c r="A289" s="2">
        <v>2</v>
      </c>
      <c r="B289" s="7" t="s">
        <v>13</v>
      </c>
      <c r="C289" s="7" t="s">
        <v>562</v>
      </c>
      <c r="D289" s="7" t="s">
        <v>671</v>
      </c>
      <c r="E289" s="7" t="s">
        <v>563</v>
      </c>
      <c r="F289" s="4">
        <v>0</v>
      </c>
      <c r="G289" s="4">
        <v>2500000</v>
      </c>
      <c r="H289" s="4">
        <v>2500000</v>
      </c>
      <c r="I289" s="4">
        <v>0</v>
      </c>
    </row>
    <row r="290" spans="1:9" x14ac:dyDescent="0.2">
      <c r="A290" s="2">
        <v>2</v>
      </c>
      <c r="B290" s="7" t="s">
        <v>13</v>
      </c>
      <c r="C290" s="7" t="s">
        <v>564</v>
      </c>
      <c r="D290" s="7" t="s">
        <v>669</v>
      </c>
      <c r="E290" s="7" t="s">
        <v>565</v>
      </c>
      <c r="F290" s="4">
        <v>5485976.25</v>
      </c>
      <c r="G290" s="4">
        <v>-2370477.02</v>
      </c>
      <c r="H290" s="4">
        <v>3115499.23</v>
      </c>
      <c r="I290" s="4">
        <v>33628.32</v>
      </c>
    </row>
    <row r="291" spans="1:9" x14ac:dyDescent="0.2">
      <c r="A291" s="2">
        <v>2</v>
      </c>
      <c r="B291" s="7" t="s">
        <v>13</v>
      </c>
      <c r="C291" s="7" t="s">
        <v>566</v>
      </c>
      <c r="D291" s="7" t="s">
        <v>676</v>
      </c>
      <c r="E291" s="7" t="s">
        <v>567</v>
      </c>
      <c r="F291" s="4">
        <v>139069.95000000001</v>
      </c>
      <c r="G291" s="4">
        <v>0</v>
      </c>
      <c r="H291" s="4">
        <v>139069.95000000001</v>
      </c>
      <c r="I291" s="4">
        <v>0</v>
      </c>
    </row>
    <row r="292" spans="1:9" x14ac:dyDescent="0.2">
      <c r="A292" s="2">
        <v>2</v>
      </c>
      <c r="B292" s="7" t="s">
        <v>13</v>
      </c>
      <c r="C292" s="7" t="s">
        <v>568</v>
      </c>
      <c r="D292" s="7" t="s">
        <v>671</v>
      </c>
      <c r="E292" s="7" t="s">
        <v>569</v>
      </c>
      <c r="F292" s="4">
        <v>26472007.440000001</v>
      </c>
      <c r="G292" s="4">
        <v>20670000</v>
      </c>
      <c r="H292" s="4">
        <v>47142007.439999998</v>
      </c>
      <c r="I292" s="4">
        <v>850000.02</v>
      </c>
    </row>
    <row r="293" spans="1:9" x14ac:dyDescent="0.2">
      <c r="A293" s="2">
        <v>2</v>
      </c>
      <c r="B293" s="7" t="s">
        <v>13</v>
      </c>
      <c r="C293" s="7" t="s">
        <v>570</v>
      </c>
      <c r="D293" s="7" t="s">
        <v>669</v>
      </c>
      <c r="E293" s="7" t="s">
        <v>571</v>
      </c>
      <c r="F293" s="4">
        <v>10000</v>
      </c>
      <c r="G293" s="4">
        <v>0</v>
      </c>
      <c r="H293" s="4">
        <v>10000</v>
      </c>
      <c r="I293" s="4">
        <v>0</v>
      </c>
    </row>
    <row r="294" spans="1:9" x14ac:dyDescent="0.2">
      <c r="A294" s="2">
        <v>2</v>
      </c>
      <c r="B294" s="7" t="s">
        <v>13</v>
      </c>
      <c r="C294" s="7" t="s">
        <v>572</v>
      </c>
      <c r="D294" s="7" t="s">
        <v>669</v>
      </c>
      <c r="E294" s="7" t="s">
        <v>573</v>
      </c>
      <c r="F294" s="4">
        <v>10000</v>
      </c>
      <c r="G294" s="4">
        <v>0</v>
      </c>
      <c r="H294" s="4">
        <v>10000</v>
      </c>
      <c r="I294" s="4">
        <v>0</v>
      </c>
    </row>
    <row r="295" spans="1:9" x14ac:dyDescent="0.2">
      <c r="A295" s="2">
        <v>2</v>
      </c>
      <c r="B295" s="7" t="s">
        <v>13</v>
      </c>
      <c r="C295" s="7" t="s">
        <v>574</v>
      </c>
      <c r="D295" s="7" t="s">
        <v>669</v>
      </c>
      <c r="E295" s="7" t="s">
        <v>575</v>
      </c>
      <c r="F295" s="4">
        <v>1536784.2</v>
      </c>
      <c r="G295" s="4">
        <v>0</v>
      </c>
      <c r="H295" s="4">
        <v>1536784.2</v>
      </c>
      <c r="I295" s="4">
        <v>536424</v>
      </c>
    </row>
    <row r="296" spans="1:9" x14ac:dyDescent="0.2">
      <c r="A296" s="2">
        <v>2</v>
      </c>
      <c r="B296" s="7" t="s">
        <v>13</v>
      </c>
      <c r="C296" s="7" t="s">
        <v>576</v>
      </c>
      <c r="D296" s="7" t="s">
        <v>675</v>
      </c>
      <c r="E296" s="7" t="s">
        <v>577</v>
      </c>
      <c r="F296" s="4">
        <v>0</v>
      </c>
      <c r="G296" s="4">
        <v>0</v>
      </c>
      <c r="H296" s="4">
        <v>0</v>
      </c>
      <c r="I296" s="4">
        <v>0</v>
      </c>
    </row>
    <row r="297" spans="1:9" x14ac:dyDescent="0.2">
      <c r="A297" s="2">
        <v>2</v>
      </c>
      <c r="B297" s="7" t="s">
        <v>13</v>
      </c>
      <c r="C297" s="7" t="s">
        <v>578</v>
      </c>
      <c r="D297" s="7" t="s">
        <v>676</v>
      </c>
      <c r="E297" s="7" t="s">
        <v>579</v>
      </c>
      <c r="F297" s="4">
        <v>1043668.51</v>
      </c>
      <c r="G297" s="4">
        <v>0</v>
      </c>
      <c r="H297" s="4">
        <v>1043668.51</v>
      </c>
      <c r="I297" s="4">
        <v>483280.2</v>
      </c>
    </row>
    <row r="298" spans="1:9" x14ac:dyDescent="0.2">
      <c r="A298" s="2">
        <v>2</v>
      </c>
      <c r="B298" s="7" t="s">
        <v>13</v>
      </c>
      <c r="C298" s="7" t="s">
        <v>580</v>
      </c>
      <c r="D298" s="7" t="s">
        <v>677</v>
      </c>
      <c r="E298" s="7" t="s">
        <v>581</v>
      </c>
      <c r="F298" s="4">
        <v>0</v>
      </c>
      <c r="G298" s="4">
        <v>0</v>
      </c>
      <c r="H298" s="4">
        <v>0</v>
      </c>
      <c r="I298" s="4">
        <v>0</v>
      </c>
    </row>
    <row r="299" spans="1:9" x14ac:dyDescent="0.2">
      <c r="A299" s="2">
        <v>2</v>
      </c>
      <c r="B299" s="7" t="s">
        <v>13</v>
      </c>
      <c r="C299" s="7" t="s">
        <v>582</v>
      </c>
      <c r="D299" s="7" t="s">
        <v>669</v>
      </c>
      <c r="E299" s="7" t="s">
        <v>583</v>
      </c>
      <c r="F299" s="4">
        <v>5020000</v>
      </c>
      <c r="G299" s="4">
        <v>0</v>
      </c>
      <c r="H299" s="4">
        <v>5020000</v>
      </c>
      <c r="I299" s="4">
        <v>31960</v>
      </c>
    </row>
    <row r="300" spans="1:9" x14ac:dyDescent="0.2">
      <c r="A300" s="2">
        <v>2</v>
      </c>
      <c r="B300" s="7" t="s">
        <v>13</v>
      </c>
      <c r="C300" s="7" t="s">
        <v>584</v>
      </c>
      <c r="D300" s="7" t="s">
        <v>669</v>
      </c>
      <c r="E300" s="7" t="s">
        <v>585</v>
      </c>
      <c r="F300" s="4">
        <v>15000</v>
      </c>
      <c r="G300" s="4">
        <v>0</v>
      </c>
      <c r="H300" s="4">
        <v>15000</v>
      </c>
      <c r="I300" s="4">
        <v>0</v>
      </c>
    </row>
    <row r="301" spans="1:9" x14ac:dyDescent="0.2">
      <c r="A301" s="2">
        <v>2</v>
      </c>
      <c r="B301" s="7" t="s">
        <v>13</v>
      </c>
      <c r="C301" s="7" t="s">
        <v>586</v>
      </c>
      <c r="D301" s="7" t="s">
        <v>666</v>
      </c>
      <c r="E301" s="7" t="s">
        <v>587</v>
      </c>
      <c r="F301" s="4">
        <v>1600000</v>
      </c>
      <c r="G301" s="4">
        <v>0</v>
      </c>
      <c r="H301" s="4">
        <v>1600000</v>
      </c>
      <c r="I301" s="4">
        <v>229917</v>
      </c>
    </row>
    <row r="302" spans="1:9" x14ac:dyDescent="0.2">
      <c r="A302" s="2">
        <v>2</v>
      </c>
      <c r="B302" s="7" t="s">
        <v>13</v>
      </c>
      <c r="C302" s="7" t="s">
        <v>588</v>
      </c>
      <c r="D302" s="7" t="s">
        <v>671</v>
      </c>
      <c r="E302" s="7" t="s">
        <v>589</v>
      </c>
      <c r="F302" s="4">
        <v>2500000</v>
      </c>
      <c r="G302" s="4">
        <v>-2470000</v>
      </c>
      <c r="H302" s="4">
        <v>30000</v>
      </c>
      <c r="I302" s="4">
        <v>23840</v>
      </c>
    </row>
    <row r="303" spans="1:9" x14ac:dyDescent="0.2">
      <c r="A303" s="2">
        <v>2</v>
      </c>
      <c r="B303" s="7" t="s">
        <v>13</v>
      </c>
      <c r="C303" s="7" t="s">
        <v>590</v>
      </c>
      <c r="D303" s="7" t="s">
        <v>676</v>
      </c>
      <c r="E303" s="7" t="s">
        <v>591</v>
      </c>
      <c r="F303" s="4">
        <v>0</v>
      </c>
      <c r="G303" s="4">
        <v>108000</v>
      </c>
      <c r="H303" s="4">
        <v>108000</v>
      </c>
      <c r="I303" s="4">
        <v>0</v>
      </c>
    </row>
    <row r="304" spans="1:9" x14ac:dyDescent="0.2">
      <c r="A304" s="2">
        <v>2</v>
      </c>
      <c r="B304" s="7" t="s">
        <v>13</v>
      </c>
      <c r="C304" s="7" t="s">
        <v>592</v>
      </c>
      <c r="D304" s="7" t="s">
        <v>676</v>
      </c>
      <c r="E304" s="7" t="s">
        <v>593</v>
      </c>
      <c r="F304" s="4">
        <v>0</v>
      </c>
      <c r="G304" s="4">
        <v>0</v>
      </c>
      <c r="H304" s="4">
        <v>0</v>
      </c>
      <c r="I304" s="4">
        <v>0</v>
      </c>
    </row>
    <row r="305" spans="1:9" x14ac:dyDescent="0.2">
      <c r="A305" s="2">
        <v>2</v>
      </c>
      <c r="B305" s="7" t="s">
        <v>13</v>
      </c>
      <c r="C305" s="7" t="s">
        <v>594</v>
      </c>
      <c r="D305" s="7" t="s">
        <v>669</v>
      </c>
      <c r="E305" s="7" t="s">
        <v>595</v>
      </c>
      <c r="F305" s="4">
        <v>1651869.41</v>
      </c>
      <c r="G305" s="4">
        <v>0</v>
      </c>
      <c r="H305" s="4">
        <v>1651869.41</v>
      </c>
      <c r="I305" s="4">
        <v>794938.54</v>
      </c>
    </row>
    <row r="306" spans="1:9" x14ac:dyDescent="0.2">
      <c r="A306" s="2">
        <v>2</v>
      </c>
      <c r="B306" s="7" t="s">
        <v>13</v>
      </c>
      <c r="C306" s="7" t="s">
        <v>596</v>
      </c>
      <c r="D306" s="7" t="s">
        <v>675</v>
      </c>
      <c r="E306" s="7" t="s">
        <v>597</v>
      </c>
      <c r="F306" s="4">
        <v>0</v>
      </c>
      <c r="G306" s="4">
        <v>0</v>
      </c>
      <c r="H306" s="4">
        <v>0</v>
      </c>
      <c r="I306" s="4">
        <v>0</v>
      </c>
    </row>
    <row r="307" spans="1:9" x14ac:dyDescent="0.2">
      <c r="A307" s="2">
        <v>2</v>
      </c>
      <c r="B307" s="7" t="s">
        <v>13</v>
      </c>
      <c r="C307" s="7" t="s">
        <v>598</v>
      </c>
      <c r="D307" s="7" t="s">
        <v>676</v>
      </c>
      <c r="E307" s="7" t="s">
        <v>599</v>
      </c>
      <c r="F307" s="4">
        <v>0</v>
      </c>
      <c r="G307" s="4">
        <v>0</v>
      </c>
      <c r="H307" s="4">
        <v>0</v>
      </c>
      <c r="I307" s="4">
        <v>0</v>
      </c>
    </row>
    <row r="308" spans="1:9" x14ac:dyDescent="0.2">
      <c r="A308" s="2">
        <v>2</v>
      </c>
      <c r="B308" s="7" t="s">
        <v>13</v>
      </c>
      <c r="C308" s="7" t="s">
        <v>600</v>
      </c>
      <c r="D308" s="7" t="s">
        <v>677</v>
      </c>
      <c r="E308" s="7" t="s">
        <v>601</v>
      </c>
      <c r="F308" s="4">
        <v>0</v>
      </c>
      <c r="G308" s="4">
        <v>0</v>
      </c>
      <c r="H308" s="4">
        <v>0</v>
      </c>
      <c r="I308" s="4">
        <v>0</v>
      </c>
    </row>
    <row r="309" spans="1:9" x14ac:dyDescent="0.2">
      <c r="A309" s="2">
        <v>2</v>
      </c>
      <c r="B309" s="7" t="s">
        <v>13</v>
      </c>
      <c r="C309" s="7" t="s">
        <v>602</v>
      </c>
      <c r="D309" s="7" t="s">
        <v>666</v>
      </c>
      <c r="E309" s="7" t="s">
        <v>603</v>
      </c>
      <c r="F309" s="4">
        <v>1000000</v>
      </c>
      <c r="G309" s="4">
        <v>0</v>
      </c>
      <c r="H309" s="4">
        <v>1000000</v>
      </c>
      <c r="I309" s="4">
        <v>0</v>
      </c>
    </row>
    <row r="310" spans="1:9" x14ac:dyDescent="0.2">
      <c r="A310" s="2">
        <v>2</v>
      </c>
      <c r="B310" s="7" t="s">
        <v>13</v>
      </c>
      <c r="C310" s="7" t="s">
        <v>604</v>
      </c>
      <c r="D310" s="7" t="s">
        <v>674</v>
      </c>
      <c r="E310" s="7" t="s">
        <v>605</v>
      </c>
      <c r="F310" s="4">
        <v>9000</v>
      </c>
      <c r="G310" s="4">
        <v>0</v>
      </c>
      <c r="H310" s="4">
        <v>9000</v>
      </c>
      <c r="I310" s="4">
        <v>0</v>
      </c>
    </row>
    <row r="311" spans="1:9" x14ac:dyDescent="0.2">
      <c r="A311" s="2">
        <v>2</v>
      </c>
      <c r="B311" s="7" t="s">
        <v>13</v>
      </c>
      <c r="C311" s="7" t="s">
        <v>606</v>
      </c>
      <c r="D311" s="7" t="s">
        <v>669</v>
      </c>
      <c r="E311" s="7" t="s">
        <v>607</v>
      </c>
      <c r="F311" s="4">
        <v>3500000</v>
      </c>
      <c r="G311" s="4">
        <v>500000</v>
      </c>
      <c r="H311" s="4">
        <v>4000000</v>
      </c>
      <c r="I311" s="4">
        <v>1574744</v>
      </c>
    </row>
    <row r="312" spans="1:9" x14ac:dyDescent="0.2">
      <c r="A312" s="2">
        <v>2</v>
      </c>
      <c r="B312" s="7" t="s">
        <v>13</v>
      </c>
      <c r="C312" s="7" t="s">
        <v>608</v>
      </c>
      <c r="D312" s="7" t="s">
        <v>670</v>
      </c>
      <c r="E312" s="7" t="s">
        <v>609</v>
      </c>
      <c r="F312" s="4">
        <v>0</v>
      </c>
      <c r="G312" s="4">
        <v>2105000</v>
      </c>
      <c r="H312" s="4">
        <v>2105000</v>
      </c>
      <c r="I312" s="4">
        <v>66845</v>
      </c>
    </row>
    <row r="313" spans="1:9" x14ac:dyDescent="0.2">
      <c r="A313" s="2">
        <v>2</v>
      </c>
      <c r="B313" s="7" t="s">
        <v>13</v>
      </c>
      <c r="C313" s="7" t="s">
        <v>610</v>
      </c>
      <c r="D313" s="7" t="s">
        <v>678</v>
      </c>
      <c r="E313" s="7" t="s">
        <v>611</v>
      </c>
      <c r="F313" s="4">
        <v>75000</v>
      </c>
      <c r="G313" s="4">
        <v>0</v>
      </c>
      <c r="H313" s="4">
        <v>75000</v>
      </c>
      <c r="I313" s="4">
        <v>0</v>
      </c>
    </row>
    <row r="314" spans="1:9" x14ac:dyDescent="0.2">
      <c r="A314" s="2">
        <v>2</v>
      </c>
      <c r="B314" s="7" t="s">
        <v>13</v>
      </c>
      <c r="C314" s="7" t="s">
        <v>612</v>
      </c>
      <c r="D314" s="7" t="s">
        <v>675</v>
      </c>
      <c r="E314" s="7" t="s">
        <v>613</v>
      </c>
      <c r="F314" s="4">
        <v>1214225</v>
      </c>
      <c r="G314" s="4">
        <v>0</v>
      </c>
      <c r="H314" s="4">
        <v>1214225</v>
      </c>
      <c r="I314" s="4">
        <v>1100265.51</v>
      </c>
    </row>
    <row r="315" spans="1:9" x14ac:dyDescent="0.2">
      <c r="A315" s="2">
        <v>2</v>
      </c>
      <c r="B315" s="7" t="s">
        <v>13</v>
      </c>
      <c r="C315" s="7" t="s">
        <v>614</v>
      </c>
      <c r="D315" s="7" t="s">
        <v>676</v>
      </c>
      <c r="E315" s="7" t="s">
        <v>615</v>
      </c>
      <c r="F315" s="4">
        <v>0</v>
      </c>
      <c r="G315" s="4">
        <v>0</v>
      </c>
      <c r="H315" s="4">
        <v>0</v>
      </c>
      <c r="I315" s="4">
        <v>0</v>
      </c>
    </row>
    <row r="316" spans="1:9" x14ac:dyDescent="0.2">
      <c r="A316" s="2">
        <v>2</v>
      </c>
      <c r="B316" s="7" t="s">
        <v>13</v>
      </c>
      <c r="C316" s="7" t="s">
        <v>616</v>
      </c>
      <c r="D316" s="7" t="s">
        <v>677</v>
      </c>
      <c r="E316" s="7" t="s">
        <v>617</v>
      </c>
      <c r="F316" s="4">
        <v>0</v>
      </c>
      <c r="G316" s="4">
        <v>0</v>
      </c>
      <c r="H316" s="4">
        <v>0</v>
      </c>
      <c r="I316" s="4">
        <v>0</v>
      </c>
    </row>
    <row r="317" spans="1:9" x14ac:dyDescent="0.2">
      <c r="A317" s="2">
        <v>2</v>
      </c>
      <c r="B317" s="7" t="s">
        <v>13</v>
      </c>
      <c r="C317" s="7" t="s">
        <v>618</v>
      </c>
      <c r="D317" s="7" t="s">
        <v>667</v>
      </c>
      <c r="E317" s="7" t="s">
        <v>619</v>
      </c>
      <c r="F317" s="4">
        <v>250000</v>
      </c>
      <c r="G317" s="4">
        <v>0</v>
      </c>
      <c r="H317" s="4">
        <v>250000</v>
      </c>
      <c r="I317" s="4">
        <v>0</v>
      </c>
    </row>
    <row r="318" spans="1:9" x14ac:dyDescent="0.2">
      <c r="A318" s="2">
        <v>2</v>
      </c>
      <c r="B318" s="7" t="s">
        <v>13</v>
      </c>
      <c r="C318" s="7" t="s">
        <v>620</v>
      </c>
      <c r="D318" s="7" t="s">
        <v>669</v>
      </c>
      <c r="E318" s="7" t="s">
        <v>621</v>
      </c>
      <c r="F318" s="4">
        <v>0</v>
      </c>
      <c r="G318" s="4">
        <v>8220852</v>
      </c>
      <c r="H318" s="4">
        <v>8220852</v>
      </c>
      <c r="I318" s="4">
        <v>0</v>
      </c>
    </row>
    <row r="319" spans="1:9" x14ac:dyDescent="0.2">
      <c r="A319" s="2">
        <v>2</v>
      </c>
      <c r="B319" s="7" t="s">
        <v>13</v>
      </c>
      <c r="C319" s="7" t="s">
        <v>622</v>
      </c>
      <c r="D319" s="7" t="s">
        <v>676</v>
      </c>
      <c r="E319" s="7" t="s">
        <v>623</v>
      </c>
      <c r="F319" s="4">
        <v>574038</v>
      </c>
      <c r="G319" s="4">
        <v>0</v>
      </c>
      <c r="H319" s="4">
        <v>574038</v>
      </c>
      <c r="I319" s="4">
        <v>0</v>
      </c>
    </row>
    <row r="320" spans="1:9" x14ac:dyDescent="0.2">
      <c r="A320" s="2">
        <v>2</v>
      </c>
      <c r="B320" s="7" t="s">
        <v>13</v>
      </c>
      <c r="C320" s="7" t="s">
        <v>624</v>
      </c>
      <c r="D320" s="7" t="s">
        <v>669</v>
      </c>
      <c r="E320" s="7" t="s">
        <v>625</v>
      </c>
      <c r="F320" s="4">
        <v>200000</v>
      </c>
      <c r="G320" s="4">
        <v>0</v>
      </c>
      <c r="H320" s="4">
        <v>200000</v>
      </c>
      <c r="I320" s="4">
        <v>184680</v>
      </c>
    </row>
    <row r="321" spans="1:9" x14ac:dyDescent="0.2">
      <c r="A321" s="2">
        <v>2</v>
      </c>
      <c r="B321" s="7" t="s">
        <v>13</v>
      </c>
      <c r="C321" s="7" t="s">
        <v>626</v>
      </c>
      <c r="D321" s="7" t="s">
        <v>671</v>
      </c>
      <c r="E321" s="7" t="s">
        <v>627</v>
      </c>
      <c r="F321" s="4">
        <v>0</v>
      </c>
      <c r="G321" s="4">
        <v>750000</v>
      </c>
      <c r="H321" s="4">
        <v>750000</v>
      </c>
      <c r="I321" s="4">
        <v>0</v>
      </c>
    </row>
    <row r="322" spans="1:9" x14ac:dyDescent="0.2">
      <c r="A322" s="2">
        <v>2</v>
      </c>
      <c r="B322" s="7" t="s">
        <v>13</v>
      </c>
      <c r="C322" s="7" t="s">
        <v>628</v>
      </c>
      <c r="D322" s="7" t="s">
        <v>676</v>
      </c>
      <c r="E322" s="7" t="s">
        <v>629</v>
      </c>
      <c r="F322" s="4">
        <v>4077000</v>
      </c>
      <c r="G322" s="4">
        <v>0</v>
      </c>
      <c r="H322" s="4">
        <v>4077000</v>
      </c>
      <c r="I322" s="4">
        <v>0</v>
      </c>
    </row>
    <row r="323" spans="1:9" x14ac:dyDescent="0.2">
      <c r="A323" s="2">
        <v>2</v>
      </c>
      <c r="B323" s="7" t="s">
        <v>13</v>
      </c>
      <c r="C323" s="7" t="s">
        <v>630</v>
      </c>
      <c r="D323" s="7" t="s">
        <v>670</v>
      </c>
      <c r="E323" s="7" t="s">
        <v>631</v>
      </c>
      <c r="F323" s="4">
        <v>0</v>
      </c>
      <c r="G323" s="4">
        <v>500000</v>
      </c>
      <c r="H323" s="4">
        <v>500000</v>
      </c>
      <c r="I323" s="4">
        <v>158000</v>
      </c>
    </row>
    <row r="324" spans="1:9" x14ac:dyDescent="0.2">
      <c r="A324" s="2">
        <v>2</v>
      </c>
      <c r="B324" s="7" t="s">
        <v>13</v>
      </c>
      <c r="C324" s="7" t="s">
        <v>632</v>
      </c>
      <c r="D324" s="7" t="s">
        <v>678</v>
      </c>
      <c r="E324" s="7" t="s">
        <v>633</v>
      </c>
      <c r="F324" s="4">
        <v>0</v>
      </c>
      <c r="G324" s="4">
        <v>500000</v>
      </c>
      <c r="H324" s="4">
        <v>500000</v>
      </c>
      <c r="I324" s="4">
        <v>158000</v>
      </c>
    </row>
    <row r="325" spans="1:9" x14ac:dyDescent="0.2">
      <c r="A325" s="2">
        <v>2</v>
      </c>
      <c r="B325" s="7" t="s">
        <v>13</v>
      </c>
      <c r="C325" s="7" t="s">
        <v>634</v>
      </c>
      <c r="D325" s="7" t="s">
        <v>669</v>
      </c>
      <c r="E325" s="7" t="s">
        <v>635</v>
      </c>
      <c r="F325" s="4">
        <v>1122000</v>
      </c>
      <c r="G325" s="4">
        <v>0</v>
      </c>
      <c r="H325" s="4">
        <v>1122000</v>
      </c>
      <c r="I325" s="4">
        <v>0</v>
      </c>
    </row>
    <row r="326" spans="1:9" x14ac:dyDescent="0.2">
      <c r="A326" s="2">
        <v>2</v>
      </c>
      <c r="B326" s="7" t="s">
        <v>13</v>
      </c>
      <c r="C326" s="7" t="s">
        <v>636</v>
      </c>
      <c r="D326" s="7" t="s">
        <v>671</v>
      </c>
      <c r="E326" s="7" t="s">
        <v>637</v>
      </c>
      <c r="F326" s="4">
        <v>4469015.6399999997</v>
      </c>
      <c r="G326" s="4">
        <v>-4400000</v>
      </c>
      <c r="H326" s="4">
        <v>69015.64</v>
      </c>
      <c r="I326" s="4">
        <v>0</v>
      </c>
    </row>
    <row r="327" spans="1:9" x14ac:dyDescent="0.2">
      <c r="A327" s="2">
        <v>2</v>
      </c>
      <c r="B327" s="7" t="s">
        <v>13</v>
      </c>
      <c r="C327" s="7" t="s">
        <v>638</v>
      </c>
      <c r="D327" s="7" t="s">
        <v>669</v>
      </c>
      <c r="E327" s="7" t="s">
        <v>639</v>
      </c>
      <c r="F327" s="4">
        <v>0</v>
      </c>
      <c r="G327" s="4">
        <v>200000</v>
      </c>
      <c r="H327" s="4">
        <v>200000</v>
      </c>
      <c r="I327" s="4">
        <v>0</v>
      </c>
    </row>
    <row r="328" spans="1:9" x14ac:dyDescent="0.2">
      <c r="A328" s="2">
        <v>2</v>
      </c>
      <c r="B328" s="7" t="s">
        <v>13</v>
      </c>
      <c r="C328" s="7" t="s">
        <v>640</v>
      </c>
      <c r="D328" s="7" t="s">
        <v>667</v>
      </c>
      <c r="E328" s="7" t="s">
        <v>641</v>
      </c>
      <c r="F328" s="4">
        <v>0</v>
      </c>
      <c r="G328" s="4">
        <v>800000</v>
      </c>
      <c r="H328" s="4">
        <v>800000</v>
      </c>
      <c r="I328" s="4">
        <v>0</v>
      </c>
    </row>
    <row r="329" spans="1:9" x14ac:dyDescent="0.2">
      <c r="A329" s="2">
        <v>2</v>
      </c>
      <c r="B329" s="7" t="s">
        <v>13</v>
      </c>
      <c r="C329" s="7" t="s">
        <v>642</v>
      </c>
      <c r="D329" s="7" t="s">
        <v>675</v>
      </c>
      <c r="E329" s="7" t="s">
        <v>643</v>
      </c>
      <c r="F329" s="4">
        <v>0</v>
      </c>
      <c r="G329" s="4">
        <v>0</v>
      </c>
      <c r="H329" s="4">
        <v>0</v>
      </c>
      <c r="I329" s="4">
        <v>0</v>
      </c>
    </row>
    <row r="330" spans="1:9" x14ac:dyDescent="0.2">
      <c r="A330" s="2">
        <v>2</v>
      </c>
      <c r="B330" s="7" t="s">
        <v>13</v>
      </c>
      <c r="C330" s="7" t="s">
        <v>644</v>
      </c>
      <c r="D330" s="7" t="s">
        <v>676</v>
      </c>
      <c r="E330" s="7" t="s">
        <v>645</v>
      </c>
      <c r="F330" s="4">
        <v>0</v>
      </c>
      <c r="G330" s="4">
        <v>0</v>
      </c>
      <c r="H330" s="4">
        <v>0</v>
      </c>
      <c r="I330" s="4">
        <v>0</v>
      </c>
    </row>
    <row r="331" spans="1:9" x14ac:dyDescent="0.2">
      <c r="A331" s="2">
        <v>2</v>
      </c>
      <c r="B331" s="7" t="s">
        <v>13</v>
      </c>
      <c r="C331" s="7" t="s">
        <v>646</v>
      </c>
      <c r="D331" s="7" t="s">
        <v>677</v>
      </c>
      <c r="E331" s="7" t="s">
        <v>647</v>
      </c>
      <c r="F331" s="4">
        <v>0</v>
      </c>
      <c r="G331" s="4">
        <v>0</v>
      </c>
      <c r="H331" s="4">
        <v>0</v>
      </c>
      <c r="I331" s="4">
        <v>0</v>
      </c>
    </row>
    <row r="332" spans="1:9" x14ac:dyDescent="0.2">
      <c r="A332" s="2">
        <v>2</v>
      </c>
      <c r="B332" s="7" t="s">
        <v>13</v>
      </c>
      <c r="C332" s="7" t="s">
        <v>648</v>
      </c>
      <c r="D332" s="7" t="s">
        <v>666</v>
      </c>
      <c r="E332" s="7" t="s">
        <v>649</v>
      </c>
      <c r="F332" s="4">
        <v>0</v>
      </c>
      <c r="G332" s="4">
        <v>3206160000</v>
      </c>
      <c r="H332" s="4">
        <v>3206160000</v>
      </c>
      <c r="I332" s="4">
        <v>3014324760</v>
      </c>
    </row>
    <row r="333" spans="1:9" x14ac:dyDescent="0.2">
      <c r="A333" s="2">
        <v>2</v>
      </c>
      <c r="B333" s="7" t="s">
        <v>13</v>
      </c>
      <c r="C333" s="7" t="s">
        <v>650</v>
      </c>
      <c r="D333" s="7" t="s">
        <v>671</v>
      </c>
      <c r="E333" s="7" t="s">
        <v>651</v>
      </c>
      <c r="F333" s="4">
        <v>2000000</v>
      </c>
      <c r="G333" s="4">
        <v>-1800000</v>
      </c>
      <c r="H333" s="4">
        <v>200000</v>
      </c>
      <c r="I333" s="4">
        <v>0</v>
      </c>
    </row>
    <row r="334" spans="1:9" x14ac:dyDescent="0.2">
      <c r="A334" s="2">
        <v>2</v>
      </c>
      <c r="B334" s="7" t="s">
        <v>13</v>
      </c>
      <c r="C334" s="7" t="s">
        <v>652</v>
      </c>
      <c r="D334" s="7" t="s">
        <v>669</v>
      </c>
      <c r="E334" s="7" t="s">
        <v>653</v>
      </c>
      <c r="F334" s="4">
        <v>32737710.73</v>
      </c>
      <c r="G334" s="4">
        <v>-4849631.9800000004</v>
      </c>
      <c r="H334" s="4">
        <v>27888078.75</v>
      </c>
      <c r="I334" s="4">
        <v>27886482.75</v>
      </c>
    </row>
    <row r="335" spans="1:9" x14ac:dyDescent="0.2">
      <c r="A335" s="2">
        <v>2</v>
      </c>
      <c r="B335" s="7" t="s">
        <v>13</v>
      </c>
      <c r="C335" s="7" t="s">
        <v>654</v>
      </c>
      <c r="D335" s="7" t="s">
        <v>669</v>
      </c>
      <c r="E335" s="7" t="s">
        <v>655</v>
      </c>
      <c r="F335" s="4">
        <v>5783074</v>
      </c>
      <c r="G335" s="4">
        <v>0</v>
      </c>
      <c r="H335" s="4">
        <v>5783074</v>
      </c>
      <c r="I335" s="4">
        <v>1852055.66</v>
      </c>
    </row>
    <row r="336" spans="1:9" x14ac:dyDescent="0.2">
      <c r="A336" s="2">
        <v>2</v>
      </c>
      <c r="B336" s="7" t="s">
        <v>13</v>
      </c>
      <c r="C336" s="7" t="s">
        <v>656</v>
      </c>
      <c r="D336" s="7" t="s">
        <v>669</v>
      </c>
      <c r="E336" s="7" t="s">
        <v>657</v>
      </c>
      <c r="F336" s="4">
        <v>22264451</v>
      </c>
      <c r="G336" s="4">
        <v>0</v>
      </c>
      <c r="H336" s="4">
        <v>22264451</v>
      </c>
      <c r="I336" s="4">
        <v>1465009.16</v>
      </c>
    </row>
    <row r="337" spans="1:9" x14ac:dyDescent="0.2">
      <c r="A337" s="2">
        <v>2</v>
      </c>
      <c r="B337" s="7" t="s">
        <v>13</v>
      </c>
      <c r="C337" s="7" t="s">
        <v>658</v>
      </c>
      <c r="D337" s="7" t="s">
        <v>674</v>
      </c>
      <c r="E337" s="7" t="s">
        <v>659</v>
      </c>
      <c r="F337" s="4">
        <v>0</v>
      </c>
      <c r="G337" s="4">
        <v>0</v>
      </c>
      <c r="H337" s="4">
        <v>0</v>
      </c>
      <c r="I337" s="4">
        <v>0</v>
      </c>
    </row>
    <row r="338" spans="1:9" x14ac:dyDescent="0.2">
      <c r="B338" s="3" t="s">
        <v>660</v>
      </c>
      <c r="C338" s="3" t="s">
        <v>660</v>
      </c>
      <c r="E338" s="3" t="s">
        <v>660</v>
      </c>
      <c r="F338" s="4" t="s">
        <v>661</v>
      </c>
      <c r="G338" s="4" t="s">
        <v>661</v>
      </c>
      <c r="I338" s="4" t="s">
        <v>661</v>
      </c>
    </row>
    <row r="339" spans="1:9" x14ac:dyDescent="0.2">
      <c r="B339" s="3" t="s">
        <v>660</v>
      </c>
      <c r="C339" s="3" t="s">
        <v>660</v>
      </c>
      <c r="E339" s="3" t="s">
        <v>660</v>
      </c>
      <c r="F339" s="4">
        <v>2242182057.21</v>
      </c>
      <c r="G339" s="4">
        <v>3206160000</v>
      </c>
      <c r="I339" s="4">
        <v>3829215554.1500001</v>
      </c>
    </row>
    <row r="341" spans="1:9" x14ac:dyDescent="0.2">
      <c r="B341" s="3" t="s">
        <v>660</v>
      </c>
      <c r="C341" s="3" t="s">
        <v>660</v>
      </c>
      <c r="E341" s="3" t="s">
        <v>660</v>
      </c>
      <c r="F341" s="8" t="s">
        <v>662</v>
      </c>
      <c r="G341" s="8" t="s">
        <v>662</v>
      </c>
      <c r="H341" s="8" t="s">
        <v>662</v>
      </c>
      <c r="I341" s="8" t="s">
        <v>662</v>
      </c>
    </row>
    <row r="342" spans="1:9" x14ac:dyDescent="0.2">
      <c r="B342" s="3" t="s">
        <v>660</v>
      </c>
      <c r="C342" s="3" t="s">
        <v>660</v>
      </c>
      <c r="E342" s="3" t="s">
        <v>660</v>
      </c>
      <c r="F342" s="4">
        <v>2242182057.21</v>
      </c>
      <c r="G342" s="4">
        <v>3206160000</v>
      </c>
      <c r="H342" s="4">
        <v>5448342057.21</v>
      </c>
      <c r="I342" s="4">
        <v>3829215554.1500001</v>
      </c>
    </row>
    <row r="346" spans="1:9" x14ac:dyDescent="0.2">
      <c r="A346" s="6" t="s">
        <v>663</v>
      </c>
    </row>
    <row r="348" spans="1:9" x14ac:dyDescent="0.2">
      <c r="A348" s="6" t="s">
        <v>664</v>
      </c>
    </row>
  </sheetData>
  <mergeCells count="4">
    <mergeCell ref="A3:I3"/>
    <mergeCell ref="A4:I4"/>
    <mergeCell ref="A5:I5"/>
    <mergeCell ref="A6:I6"/>
  </mergeCells>
  <pageMargins left="0.7" right="0.7" top="0.75" bottom="0.75" header="0.3" footer="0.3"/>
  <rowBreaks count="1" manualBreakCount="1">
    <brk id="35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C28" workbookViewId="0">
      <selection activeCell="I53" sqref="I53"/>
    </sheetView>
  </sheetViews>
  <sheetFormatPr baseColWidth="10" defaultRowHeight="15" x14ac:dyDescent="0.25"/>
  <cols>
    <col min="3" max="3" width="14" bestFit="1" customWidth="1"/>
    <col min="5" max="5" width="62.140625" customWidth="1"/>
    <col min="6" max="6" width="21.28515625" bestFit="1" customWidth="1"/>
    <col min="7" max="7" width="18" customWidth="1"/>
    <col min="8" max="9" width="21.28515625" bestFit="1" customWidth="1"/>
    <col min="10" max="10" width="15.42578125" customWidth="1"/>
    <col min="11" max="11" width="13.7109375" bestFit="1" customWidth="1"/>
  </cols>
  <sheetData>
    <row r="1" spans="1:10" ht="18.75" x14ac:dyDescent="0.3">
      <c r="A1" s="57" t="s">
        <v>722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22</v>
      </c>
      <c r="D3" s="43" t="s">
        <v>669</v>
      </c>
      <c r="E3" s="43" t="s">
        <v>23</v>
      </c>
      <c r="F3" s="44">
        <v>58232698.149999999</v>
      </c>
      <c r="G3" s="44">
        <v>0</v>
      </c>
      <c r="H3" s="44">
        <v>58232698.149999999</v>
      </c>
      <c r="I3" s="44">
        <v>24722336</v>
      </c>
      <c r="J3" s="45">
        <v>0.42454388660333781</v>
      </c>
    </row>
    <row r="4" spans="1:10" x14ac:dyDescent="0.25">
      <c r="A4" s="42">
        <v>2</v>
      </c>
      <c r="B4" s="43" t="s">
        <v>13</v>
      </c>
      <c r="C4" s="43" t="s">
        <v>48</v>
      </c>
      <c r="D4" s="43" t="s">
        <v>669</v>
      </c>
      <c r="E4" s="43" t="s">
        <v>49</v>
      </c>
      <c r="F4" s="44">
        <v>1620000</v>
      </c>
      <c r="G4" s="44">
        <v>0</v>
      </c>
      <c r="H4" s="44">
        <v>1620000</v>
      </c>
      <c r="I4" s="44">
        <v>0</v>
      </c>
      <c r="J4" s="45">
        <v>0</v>
      </c>
    </row>
    <row r="5" spans="1:10" x14ac:dyDescent="0.25">
      <c r="A5" s="42">
        <v>2</v>
      </c>
      <c r="B5" s="43" t="s">
        <v>13</v>
      </c>
      <c r="C5" s="43" t="s">
        <v>74</v>
      </c>
      <c r="D5" s="43" t="s">
        <v>669</v>
      </c>
      <c r="E5" s="43" t="s">
        <v>75</v>
      </c>
      <c r="F5" s="44">
        <v>11062578.390000001</v>
      </c>
      <c r="G5" s="44">
        <v>1450420</v>
      </c>
      <c r="H5" s="44">
        <v>12512998.390000001</v>
      </c>
      <c r="I5" s="44">
        <v>4971671</v>
      </c>
      <c r="J5" s="45">
        <v>0.39732051783633288</v>
      </c>
    </row>
    <row r="6" spans="1:10" x14ac:dyDescent="0.25">
      <c r="A6" s="42">
        <v>2</v>
      </c>
      <c r="B6" s="43" t="s">
        <v>13</v>
      </c>
      <c r="C6" s="43" t="s">
        <v>98</v>
      </c>
      <c r="D6" s="43" t="s">
        <v>669</v>
      </c>
      <c r="E6" s="43" t="s">
        <v>99</v>
      </c>
      <c r="F6" s="44">
        <v>28823101.449999999</v>
      </c>
      <c r="G6" s="44">
        <v>0</v>
      </c>
      <c r="H6" s="44">
        <v>28823101.449999999</v>
      </c>
      <c r="I6" s="44">
        <v>13243098</v>
      </c>
      <c r="J6" s="45">
        <v>0.45946124232928448</v>
      </c>
    </row>
    <row r="7" spans="1:10" x14ac:dyDescent="0.25">
      <c r="A7" s="42">
        <v>2</v>
      </c>
      <c r="B7" s="43" t="s">
        <v>13</v>
      </c>
      <c r="C7" s="43" t="s">
        <v>122</v>
      </c>
      <c r="D7" s="43" t="s">
        <v>669</v>
      </c>
      <c r="E7" s="43" t="s">
        <v>123</v>
      </c>
      <c r="F7" s="44">
        <v>9445806.6899999995</v>
      </c>
      <c r="G7" s="44">
        <v>0</v>
      </c>
      <c r="H7" s="44">
        <v>9445806.6899999995</v>
      </c>
      <c r="I7" s="44">
        <v>0</v>
      </c>
      <c r="J7" s="45">
        <v>0</v>
      </c>
    </row>
    <row r="8" spans="1:10" x14ac:dyDescent="0.25">
      <c r="A8" s="42">
        <v>2</v>
      </c>
      <c r="B8" s="43" t="s">
        <v>13</v>
      </c>
      <c r="C8" s="43" t="s">
        <v>146</v>
      </c>
      <c r="D8" s="43" t="s">
        <v>669</v>
      </c>
      <c r="E8" s="43" t="s">
        <v>147</v>
      </c>
      <c r="F8" s="44">
        <v>8719474.4600000009</v>
      </c>
      <c r="G8" s="44">
        <v>0</v>
      </c>
      <c r="H8" s="44">
        <v>8719474.4600000009</v>
      </c>
      <c r="I8" s="44">
        <v>6936065</v>
      </c>
      <c r="J8" s="45">
        <v>0.79546823972232827</v>
      </c>
    </row>
    <row r="9" spans="1:10" x14ac:dyDescent="0.25">
      <c r="A9" s="42">
        <v>2</v>
      </c>
      <c r="B9" s="43" t="s">
        <v>13</v>
      </c>
      <c r="C9" s="43" t="s">
        <v>170</v>
      </c>
      <c r="D9" s="43" t="s">
        <v>669</v>
      </c>
      <c r="E9" s="43" t="s">
        <v>171</v>
      </c>
      <c r="F9" s="44">
        <v>4937185.79</v>
      </c>
      <c r="G9" s="44">
        <v>647317</v>
      </c>
      <c r="H9" s="44">
        <v>5584502.79</v>
      </c>
      <c r="I9" s="44">
        <v>2191844</v>
      </c>
      <c r="J9" s="45">
        <v>0.39248686631957075</v>
      </c>
    </row>
    <row r="10" spans="1:10" x14ac:dyDescent="0.25">
      <c r="A10" s="42">
        <v>2</v>
      </c>
      <c r="B10" s="43" t="s">
        <v>13</v>
      </c>
      <c r="C10" s="43" t="s">
        <v>194</v>
      </c>
      <c r="D10" s="43" t="s">
        <v>669</v>
      </c>
      <c r="E10" s="43" t="s">
        <v>195</v>
      </c>
      <c r="F10" s="44">
        <v>16249508.98</v>
      </c>
      <c r="G10" s="44">
        <v>0</v>
      </c>
      <c r="H10" s="44">
        <v>16249508.98</v>
      </c>
      <c r="I10" s="44">
        <v>7494318.6600000001</v>
      </c>
      <c r="J10" s="45">
        <v>0.46120277660229952</v>
      </c>
    </row>
    <row r="11" spans="1:10" x14ac:dyDescent="0.25">
      <c r="A11" s="42">
        <v>2</v>
      </c>
      <c r="B11" s="43" t="s">
        <v>13</v>
      </c>
      <c r="C11" s="43" t="s">
        <v>218</v>
      </c>
      <c r="D11" s="43" t="s">
        <v>669</v>
      </c>
      <c r="E11" s="43" t="s">
        <v>219</v>
      </c>
      <c r="F11" s="44">
        <v>566975.18999999994</v>
      </c>
      <c r="G11" s="44">
        <v>0</v>
      </c>
      <c r="H11" s="44">
        <v>566975.18999999994</v>
      </c>
      <c r="I11" s="44">
        <v>261490.52</v>
      </c>
      <c r="J11" s="45">
        <v>0.46120275562674978</v>
      </c>
    </row>
    <row r="12" spans="1:10" x14ac:dyDescent="0.25">
      <c r="A12" s="42">
        <v>2</v>
      </c>
      <c r="B12" s="43" t="s">
        <v>13</v>
      </c>
      <c r="C12" s="43" t="s">
        <v>242</v>
      </c>
      <c r="D12" s="43" t="s">
        <v>669</v>
      </c>
      <c r="E12" s="43" t="s">
        <v>243</v>
      </c>
      <c r="F12" s="44">
        <v>1700925.57</v>
      </c>
      <c r="G12" s="44">
        <v>0</v>
      </c>
      <c r="H12" s="44">
        <v>1700925.57</v>
      </c>
      <c r="I12" s="44">
        <v>784470.61</v>
      </c>
      <c r="J12" s="45">
        <v>0.46120219710730787</v>
      </c>
    </row>
    <row r="13" spans="1:10" x14ac:dyDescent="0.25">
      <c r="A13" s="42">
        <v>2</v>
      </c>
      <c r="B13" s="43" t="s">
        <v>13</v>
      </c>
      <c r="C13" s="43" t="s">
        <v>266</v>
      </c>
      <c r="D13" s="43" t="s">
        <v>669</v>
      </c>
      <c r="E13" s="43" t="s">
        <v>267</v>
      </c>
      <c r="F13" s="44">
        <v>5669751.9100000001</v>
      </c>
      <c r="G13" s="44">
        <v>0</v>
      </c>
      <c r="H13" s="44">
        <v>5669751.9100000001</v>
      </c>
      <c r="I13" s="44">
        <v>2614905.34</v>
      </c>
      <c r="J13" s="45">
        <v>0.46120277950574379</v>
      </c>
    </row>
    <row r="14" spans="1:10" x14ac:dyDescent="0.25">
      <c r="A14" s="42">
        <v>2</v>
      </c>
      <c r="B14" s="43" t="s">
        <v>13</v>
      </c>
      <c r="C14" s="43" t="s">
        <v>290</v>
      </c>
      <c r="D14" s="43" t="s">
        <v>669</v>
      </c>
      <c r="E14" s="43" t="s">
        <v>291</v>
      </c>
      <c r="F14" s="44">
        <v>283487.59999999998</v>
      </c>
      <c r="G14" s="44">
        <v>0</v>
      </c>
      <c r="H14" s="44">
        <v>283487.59999999998</v>
      </c>
      <c r="I14" s="44">
        <v>130745.27</v>
      </c>
      <c r="J14" s="45">
        <v>0.4612027827672181</v>
      </c>
    </row>
    <row r="15" spans="1:10" x14ac:dyDescent="0.25">
      <c r="A15" s="42">
        <v>2</v>
      </c>
      <c r="B15" s="43" t="s">
        <v>13</v>
      </c>
      <c r="C15" s="43" t="s">
        <v>314</v>
      </c>
      <c r="D15" s="43" t="s">
        <v>669</v>
      </c>
      <c r="E15" s="43" t="s">
        <v>315</v>
      </c>
      <c r="F15" s="44">
        <v>283487.59999999998</v>
      </c>
      <c r="G15" s="44">
        <v>0</v>
      </c>
      <c r="H15" s="44">
        <v>283487.59999999998</v>
      </c>
      <c r="I15" s="44">
        <v>130745.27</v>
      </c>
      <c r="J15" s="45">
        <v>0.4612027827672181</v>
      </c>
    </row>
    <row r="16" spans="1:10" x14ac:dyDescent="0.25">
      <c r="A16" s="42">
        <v>2</v>
      </c>
      <c r="B16" s="43" t="s">
        <v>13</v>
      </c>
      <c r="C16" s="43" t="s">
        <v>338</v>
      </c>
      <c r="D16" s="43" t="s">
        <v>669</v>
      </c>
      <c r="E16" s="43" t="s">
        <v>339</v>
      </c>
      <c r="F16" s="44">
        <v>1700925.57</v>
      </c>
      <c r="G16" s="44">
        <v>0</v>
      </c>
      <c r="H16" s="44">
        <v>1700925.57</v>
      </c>
      <c r="I16" s="44">
        <v>776336.05</v>
      </c>
      <c r="J16" s="45">
        <v>0.45641976562207837</v>
      </c>
    </row>
    <row r="17" spans="1:11" x14ac:dyDescent="0.25">
      <c r="A17" s="42">
        <v>2</v>
      </c>
      <c r="B17" s="43" t="s">
        <v>13</v>
      </c>
      <c r="C17" s="43" t="s">
        <v>362</v>
      </c>
      <c r="D17" s="43" t="s">
        <v>669</v>
      </c>
      <c r="E17" s="43" t="s">
        <v>363</v>
      </c>
      <c r="F17" s="44">
        <v>3401851.15</v>
      </c>
      <c r="G17" s="44">
        <v>0</v>
      </c>
      <c r="H17" s="44">
        <v>3401851.15</v>
      </c>
      <c r="I17" s="44">
        <v>1568943.21</v>
      </c>
      <c r="J17" s="45">
        <v>0.46120278072719317</v>
      </c>
    </row>
    <row r="18" spans="1:11" x14ac:dyDescent="0.25">
      <c r="A18" s="42">
        <v>2</v>
      </c>
      <c r="B18" s="43" t="s">
        <v>13</v>
      </c>
      <c r="C18" s="43" t="s">
        <v>386</v>
      </c>
      <c r="D18" s="43" t="s">
        <v>669</v>
      </c>
      <c r="E18" s="43" t="s">
        <v>387</v>
      </c>
      <c r="F18" s="44">
        <v>7177905.9199999999</v>
      </c>
      <c r="G18" s="44">
        <v>0</v>
      </c>
      <c r="H18" s="44">
        <v>7177905.9199999999</v>
      </c>
      <c r="I18" s="44">
        <v>3002709.92</v>
      </c>
      <c r="J18" s="45">
        <v>0.41832673114779412</v>
      </c>
      <c r="K18" s="50">
        <f>SUM(I3:I18)</f>
        <v>68829678.849999994</v>
      </c>
    </row>
    <row r="19" spans="1:11" x14ac:dyDescent="0.25">
      <c r="A19" s="42">
        <v>2</v>
      </c>
      <c r="B19" s="43" t="s">
        <v>13</v>
      </c>
      <c r="C19" s="43" t="s">
        <v>402</v>
      </c>
      <c r="D19" s="43" t="s">
        <v>669</v>
      </c>
      <c r="E19" s="43" t="s">
        <v>403</v>
      </c>
      <c r="F19" s="44">
        <v>146540342.03</v>
      </c>
      <c r="G19" s="44">
        <v>0</v>
      </c>
      <c r="H19" s="44">
        <v>146540342.03</v>
      </c>
      <c r="I19" s="44">
        <v>135896326.66999999</v>
      </c>
      <c r="J19" s="45">
        <v>0.92736460682055077</v>
      </c>
    </row>
    <row r="20" spans="1:11" x14ac:dyDescent="0.25">
      <c r="A20" s="42">
        <v>2</v>
      </c>
      <c r="B20" s="43" t="s">
        <v>13</v>
      </c>
      <c r="C20" s="43" t="s">
        <v>414</v>
      </c>
      <c r="D20" s="43" t="s">
        <v>669</v>
      </c>
      <c r="E20" s="43" t="s">
        <v>415</v>
      </c>
      <c r="F20" s="44">
        <v>1850340</v>
      </c>
      <c r="G20" s="44">
        <v>0</v>
      </c>
      <c r="H20" s="44">
        <v>1850340</v>
      </c>
      <c r="I20" s="44">
        <v>654976.5</v>
      </c>
      <c r="J20" s="45">
        <v>0.35397629624825705</v>
      </c>
    </row>
    <row r="21" spans="1:11" x14ac:dyDescent="0.25">
      <c r="A21" s="42">
        <v>2</v>
      </c>
      <c r="B21" s="43" t="s">
        <v>13</v>
      </c>
      <c r="C21" s="43" t="s">
        <v>416</v>
      </c>
      <c r="D21" s="43" t="s">
        <v>669</v>
      </c>
      <c r="E21" s="43" t="s">
        <v>417</v>
      </c>
      <c r="F21" s="44">
        <v>18189552</v>
      </c>
      <c r="G21" s="44">
        <v>0</v>
      </c>
      <c r="H21" s="44">
        <v>18189552</v>
      </c>
      <c r="I21" s="44">
        <v>5958020</v>
      </c>
      <c r="J21" s="45">
        <v>0.32755177257801621</v>
      </c>
    </row>
    <row r="22" spans="1:11" x14ac:dyDescent="0.25">
      <c r="A22" s="42">
        <v>2</v>
      </c>
      <c r="B22" s="43" t="s">
        <v>13</v>
      </c>
      <c r="C22" s="43" t="s">
        <v>418</v>
      </c>
      <c r="D22" s="43" t="s">
        <v>669</v>
      </c>
      <c r="E22" s="43" t="s">
        <v>419</v>
      </c>
      <c r="F22" s="44">
        <v>100000</v>
      </c>
      <c r="G22" s="44">
        <v>0</v>
      </c>
      <c r="H22" s="44">
        <v>100000</v>
      </c>
      <c r="I22" s="44">
        <v>0</v>
      </c>
      <c r="J22" s="45">
        <v>0</v>
      </c>
    </row>
    <row r="23" spans="1:11" x14ac:dyDescent="0.25">
      <c r="A23" s="42">
        <v>2</v>
      </c>
      <c r="B23" s="43" t="s">
        <v>13</v>
      </c>
      <c r="C23" s="43" t="s">
        <v>420</v>
      </c>
      <c r="D23" s="43" t="s">
        <v>669</v>
      </c>
      <c r="E23" s="43" t="s">
        <v>421</v>
      </c>
      <c r="F23" s="44">
        <v>6467352</v>
      </c>
      <c r="G23" s="44">
        <v>0</v>
      </c>
      <c r="H23" s="44">
        <v>6467352</v>
      </c>
      <c r="I23" s="44">
        <v>3142357.52</v>
      </c>
      <c r="J23" s="45">
        <v>0.48588008198718735</v>
      </c>
    </row>
    <row r="24" spans="1:11" x14ac:dyDescent="0.25">
      <c r="A24" s="42">
        <v>2</v>
      </c>
      <c r="B24" s="43" t="s">
        <v>13</v>
      </c>
      <c r="C24" s="43" t="s">
        <v>428</v>
      </c>
      <c r="D24" s="43" t="s">
        <v>669</v>
      </c>
      <c r="E24" s="43" t="s">
        <v>429</v>
      </c>
      <c r="F24" s="44">
        <v>988644</v>
      </c>
      <c r="G24" s="44">
        <v>0</v>
      </c>
      <c r="H24" s="44">
        <v>988644</v>
      </c>
      <c r="I24" s="44">
        <v>0</v>
      </c>
      <c r="J24" s="45">
        <v>0</v>
      </c>
    </row>
    <row r="25" spans="1:11" x14ac:dyDescent="0.25">
      <c r="A25" s="42">
        <v>2</v>
      </c>
      <c r="B25" s="43" t="s">
        <v>13</v>
      </c>
      <c r="C25" s="43" t="s">
        <v>442</v>
      </c>
      <c r="D25" s="43" t="s">
        <v>669</v>
      </c>
      <c r="E25" s="43" t="s">
        <v>443</v>
      </c>
      <c r="F25" s="44">
        <v>50000</v>
      </c>
      <c r="G25" s="44">
        <v>0</v>
      </c>
      <c r="H25" s="44">
        <v>50000</v>
      </c>
      <c r="I25" s="44">
        <v>4325</v>
      </c>
      <c r="J25" s="45">
        <v>8.6499999999999994E-2</v>
      </c>
    </row>
    <row r="26" spans="1:11" x14ac:dyDescent="0.25">
      <c r="A26" s="42">
        <v>2</v>
      </c>
      <c r="B26" s="43" t="s">
        <v>13</v>
      </c>
      <c r="C26" s="43" t="s">
        <v>450</v>
      </c>
      <c r="D26" s="43" t="s">
        <v>669</v>
      </c>
      <c r="E26" s="43" t="s">
        <v>451</v>
      </c>
      <c r="F26" s="44">
        <v>8990272.8699999992</v>
      </c>
      <c r="G26" s="44">
        <v>0</v>
      </c>
      <c r="H26" s="44">
        <v>8990272.8699999992</v>
      </c>
      <c r="I26" s="44">
        <v>8986748.4399999995</v>
      </c>
      <c r="J26" s="45">
        <v>0.99960797296689841</v>
      </c>
    </row>
    <row r="27" spans="1:11" x14ac:dyDescent="0.25">
      <c r="A27" s="42">
        <v>2</v>
      </c>
      <c r="B27" s="43" t="s">
        <v>13</v>
      </c>
      <c r="C27" s="43" t="s">
        <v>454</v>
      </c>
      <c r="D27" s="43" t="s">
        <v>669</v>
      </c>
      <c r="E27" s="43" t="s">
        <v>455</v>
      </c>
      <c r="F27" s="44">
        <v>384596.09</v>
      </c>
      <c r="G27" s="44">
        <v>0</v>
      </c>
      <c r="H27" s="44">
        <v>384596.09</v>
      </c>
      <c r="I27" s="44">
        <v>128208</v>
      </c>
      <c r="J27" s="45">
        <v>0.33335752321350953</v>
      </c>
    </row>
    <row r="28" spans="1:11" x14ac:dyDescent="0.25">
      <c r="A28" s="42">
        <v>2</v>
      </c>
      <c r="B28" s="43" t="s">
        <v>13</v>
      </c>
      <c r="C28" s="43" t="s">
        <v>478</v>
      </c>
      <c r="D28" s="43" t="s">
        <v>669</v>
      </c>
      <c r="E28" s="43" t="s">
        <v>479</v>
      </c>
      <c r="F28" s="44">
        <v>38050000</v>
      </c>
      <c r="G28" s="44">
        <v>-9250744</v>
      </c>
      <c r="H28" s="44">
        <v>28799256</v>
      </c>
      <c r="I28" s="44">
        <v>0</v>
      </c>
      <c r="J28" s="45">
        <v>0</v>
      </c>
    </row>
    <row r="29" spans="1:11" x14ac:dyDescent="0.25">
      <c r="A29" s="42">
        <v>2</v>
      </c>
      <c r="B29" s="43" t="s">
        <v>13</v>
      </c>
      <c r="C29" s="43" t="s">
        <v>480</v>
      </c>
      <c r="D29" s="43" t="s">
        <v>669</v>
      </c>
      <c r="E29" s="43" t="s">
        <v>481</v>
      </c>
      <c r="F29" s="44">
        <v>25493243.370000001</v>
      </c>
      <c r="G29" s="44">
        <v>500000</v>
      </c>
      <c r="H29" s="44">
        <v>25993243.370000001</v>
      </c>
      <c r="I29" s="44">
        <v>9788994.3399999999</v>
      </c>
      <c r="J29" s="45">
        <v>0.3765976488835529</v>
      </c>
    </row>
    <row r="30" spans="1:11" x14ac:dyDescent="0.25">
      <c r="A30" s="42">
        <v>2</v>
      </c>
      <c r="B30" s="43" t="s">
        <v>13</v>
      </c>
      <c r="C30" s="43" t="s">
        <v>488</v>
      </c>
      <c r="D30" s="43" t="s">
        <v>669</v>
      </c>
      <c r="E30" s="43" t="s">
        <v>489</v>
      </c>
      <c r="F30" s="44">
        <v>456750</v>
      </c>
      <c r="G30" s="44">
        <v>0</v>
      </c>
      <c r="H30" s="44">
        <v>456750</v>
      </c>
      <c r="I30" s="44">
        <v>108505</v>
      </c>
      <c r="J30" s="45">
        <v>0.23755883962780514</v>
      </c>
    </row>
    <row r="31" spans="1:11" x14ac:dyDescent="0.25">
      <c r="A31" s="42">
        <v>2</v>
      </c>
      <c r="B31" s="43" t="s">
        <v>13</v>
      </c>
      <c r="C31" s="43" t="s">
        <v>498</v>
      </c>
      <c r="D31" s="43" t="s">
        <v>669</v>
      </c>
      <c r="E31" s="43" t="s">
        <v>499</v>
      </c>
      <c r="F31" s="44">
        <v>263979</v>
      </c>
      <c r="G31" s="44">
        <v>0</v>
      </c>
      <c r="H31" s="44">
        <v>263979</v>
      </c>
      <c r="I31" s="44">
        <v>41295</v>
      </c>
      <c r="J31" s="45">
        <v>0.15643289807143751</v>
      </c>
    </row>
    <row r="32" spans="1:11" x14ac:dyDescent="0.25">
      <c r="A32" s="42">
        <v>2</v>
      </c>
      <c r="B32" s="43" t="s">
        <v>13</v>
      </c>
      <c r="C32" s="43" t="s">
        <v>510</v>
      </c>
      <c r="D32" s="43" t="s">
        <v>669</v>
      </c>
      <c r="E32" s="43" t="s">
        <v>511</v>
      </c>
      <c r="F32" s="44">
        <v>67885.710000000006</v>
      </c>
      <c r="G32" s="44">
        <v>0</v>
      </c>
      <c r="H32" s="44">
        <v>67885.710000000006</v>
      </c>
      <c r="I32" s="44">
        <v>46230</v>
      </c>
      <c r="J32" s="45">
        <v>0.68099751773974226</v>
      </c>
    </row>
    <row r="33" spans="1:11" x14ac:dyDescent="0.25">
      <c r="A33" s="42">
        <v>2</v>
      </c>
      <c r="B33" s="43" t="s">
        <v>13</v>
      </c>
      <c r="C33" s="43" t="s">
        <v>528</v>
      </c>
      <c r="D33" s="43" t="s">
        <v>669</v>
      </c>
      <c r="E33" s="43" t="s">
        <v>529</v>
      </c>
      <c r="F33" s="44">
        <v>27309394.800000001</v>
      </c>
      <c r="G33" s="44">
        <v>0</v>
      </c>
      <c r="H33" s="44">
        <v>27309394.800000001</v>
      </c>
      <c r="I33" s="44">
        <v>8649538</v>
      </c>
      <c r="J33" s="45">
        <v>0.31672389898585374</v>
      </c>
    </row>
    <row r="34" spans="1:11" x14ac:dyDescent="0.25">
      <c r="A34" s="42">
        <v>2</v>
      </c>
      <c r="B34" s="43" t="s">
        <v>13</v>
      </c>
      <c r="C34" s="43" t="s">
        <v>538</v>
      </c>
      <c r="D34" s="43" t="s">
        <v>669</v>
      </c>
      <c r="E34" s="43" t="s">
        <v>539</v>
      </c>
      <c r="F34" s="44">
        <v>1260000</v>
      </c>
      <c r="G34" s="44">
        <v>0</v>
      </c>
      <c r="H34" s="44">
        <v>1260000</v>
      </c>
      <c r="I34" s="44">
        <v>0</v>
      </c>
      <c r="J34" s="45">
        <v>0</v>
      </c>
    </row>
    <row r="35" spans="1:11" x14ac:dyDescent="0.25">
      <c r="A35" s="42">
        <v>2</v>
      </c>
      <c r="B35" s="43" t="s">
        <v>13</v>
      </c>
      <c r="C35" s="43" t="s">
        <v>558</v>
      </c>
      <c r="D35" s="43" t="s">
        <v>669</v>
      </c>
      <c r="E35" s="43" t="s">
        <v>559</v>
      </c>
      <c r="F35" s="44">
        <v>25840770.52</v>
      </c>
      <c r="G35" s="44">
        <v>-12500000</v>
      </c>
      <c r="H35" s="44">
        <v>13340770.52</v>
      </c>
      <c r="I35" s="44">
        <v>0</v>
      </c>
      <c r="J35" s="45">
        <v>0</v>
      </c>
    </row>
    <row r="36" spans="1:11" x14ac:dyDescent="0.25">
      <c r="A36" s="42">
        <v>2</v>
      </c>
      <c r="B36" s="43" t="s">
        <v>13</v>
      </c>
      <c r="C36" s="43" t="s">
        <v>560</v>
      </c>
      <c r="D36" s="43" t="s">
        <v>669</v>
      </c>
      <c r="E36" s="43" t="s">
        <v>561</v>
      </c>
      <c r="F36" s="44">
        <v>6000000</v>
      </c>
      <c r="G36" s="44">
        <v>3000000</v>
      </c>
      <c r="H36" s="44">
        <v>9000000</v>
      </c>
      <c r="I36" s="44">
        <v>1018253.14</v>
      </c>
      <c r="J36" s="45">
        <v>0.11313923777777778</v>
      </c>
    </row>
    <row r="37" spans="1:11" x14ac:dyDescent="0.25">
      <c r="A37" s="42">
        <v>2</v>
      </c>
      <c r="B37" s="43" t="s">
        <v>13</v>
      </c>
      <c r="C37" s="43" t="s">
        <v>564</v>
      </c>
      <c r="D37" s="43" t="s">
        <v>669</v>
      </c>
      <c r="E37" s="43" t="s">
        <v>565</v>
      </c>
      <c r="F37" s="44">
        <v>5485976.25</v>
      </c>
      <c r="G37" s="44">
        <v>-2370477.02</v>
      </c>
      <c r="H37" s="44">
        <v>3115499.23</v>
      </c>
      <c r="I37" s="44">
        <v>33628.32</v>
      </c>
      <c r="J37" s="45">
        <v>1.0793878450099954E-2</v>
      </c>
    </row>
    <row r="38" spans="1:11" x14ac:dyDescent="0.25">
      <c r="A38" s="42">
        <v>2</v>
      </c>
      <c r="B38" s="43" t="s">
        <v>13</v>
      </c>
      <c r="C38" s="43" t="s">
        <v>570</v>
      </c>
      <c r="D38" s="43" t="s">
        <v>669</v>
      </c>
      <c r="E38" s="43" t="s">
        <v>571</v>
      </c>
      <c r="F38" s="44">
        <v>10000</v>
      </c>
      <c r="G38" s="44">
        <v>0</v>
      </c>
      <c r="H38" s="44">
        <v>10000</v>
      </c>
      <c r="I38" s="44">
        <v>0</v>
      </c>
      <c r="J38" s="45">
        <v>0</v>
      </c>
    </row>
    <row r="39" spans="1:11" x14ac:dyDescent="0.25">
      <c r="A39" s="42">
        <v>2</v>
      </c>
      <c r="B39" s="43" t="s">
        <v>13</v>
      </c>
      <c r="C39" s="43" t="s">
        <v>572</v>
      </c>
      <c r="D39" s="43" t="s">
        <v>669</v>
      </c>
      <c r="E39" s="43" t="s">
        <v>573</v>
      </c>
      <c r="F39" s="44">
        <v>10000</v>
      </c>
      <c r="G39" s="44">
        <v>0</v>
      </c>
      <c r="H39" s="44">
        <v>10000</v>
      </c>
      <c r="I39" s="44">
        <v>0</v>
      </c>
      <c r="J39" s="45">
        <v>0</v>
      </c>
      <c r="K39" s="50">
        <f>SUM(I19:I39)</f>
        <v>174457405.92999998</v>
      </c>
    </row>
    <row r="40" spans="1:11" x14ac:dyDescent="0.25">
      <c r="A40" s="42">
        <v>2</v>
      </c>
      <c r="B40" s="43" t="s">
        <v>13</v>
      </c>
      <c r="C40" s="43" t="s">
        <v>574</v>
      </c>
      <c r="D40" s="43" t="s">
        <v>669</v>
      </c>
      <c r="E40" s="43" t="s">
        <v>575</v>
      </c>
      <c r="F40" s="44">
        <v>1536784.2</v>
      </c>
      <c r="G40" s="44">
        <v>0</v>
      </c>
      <c r="H40" s="44">
        <v>1536784.2</v>
      </c>
      <c r="I40" s="44">
        <v>536424</v>
      </c>
      <c r="J40" s="45">
        <v>0.34905616546552209</v>
      </c>
    </row>
    <row r="41" spans="1:11" x14ac:dyDescent="0.25">
      <c r="A41" s="42">
        <v>2</v>
      </c>
      <c r="B41" s="43" t="s">
        <v>13</v>
      </c>
      <c r="C41" s="43" t="s">
        <v>582</v>
      </c>
      <c r="D41" s="43" t="s">
        <v>669</v>
      </c>
      <c r="E41" s="43" t="s">
        <v>583</v>
      </c>
      <c r="F41" s="44">
        <v>5020000</v>
      </c>
      <c r="G41" s="44">
        <v>0</v>
      </c>
      <c r="H41" s="44">
        <v>5020000</v>
      </c>
      <c r="I41" s="44">
        <v>31960</v>
      </c>
      <c r="J41" s="45">
        <v>6.3665338645418328E-3</v>
      </c>
    </row>
    <row r="42" spans="1:11" x14ac:dyDescent="0.25">
      <c r="A42" s="42">
        <v>2</v>
      </c>
      <c r="B42" s="43" t="s">
        <v>13</v>
      </c>
      <c r="C42" s="43" t="s">
        <v>584</v>
      </c>
      <c r="D42" s="43" t="s">
        <v>669</v>
      </c>
      <c r="E42" s="43" t="s">
        <v>585</v>
      </c>
      <c r="F42" s="44">
        <v>15000</v>
      </c>
      <c r="G42" s="44">
        <v>0</v>
      </c>
      <c r="H42" s="44">
        <v>15000</v>
      </c>
      <c r="I42" s="44">
        <v>0</v>
      </c>
      <c r="J42" s="45">
        <v>0</v>
      </c>
    </row>
    <row r="43" spans="1:11" x14ac:dyDescent="0.25">
      <c r="A43" s="42">
        <v>2</v>
      </c>
      <c r="B43" s="43" t="s">
        <v>13</v>
      </c>
      <c r="C43" s="43" t="s">
        <v>594</v>
      </c>
      <c r="D43" s="43" t="s">
        <v>669</v>
      </c>
      <c r="E43" s="43" t="s">
        <v>595</v>
      </c>
      <c r="F43" s="44">
        <v>1651869.41</v>
      </c>
      <c r="G43" s="44">
        <v>0</v>
      </c>
      <c r="H43" s="44">
        <v>1651869.41</v>
      </c>
      <c r="I43" s="44">
        <v>794938.54</v>
      </c>
      <c r="J43" s="45">
        <v>0.48123570494594975</v>
      </c>
    </row>
    <row r="44" spans="1:11" x14ac:dyDescent="0.25">
      <c r="A44" s="42">
        <v>2</v>
      </c>
      <c r="B44" s="43" t="s">
        <v>13</v>
      </c>
      <c r="C44" s="43" t="s">
        <v>606</v>
      </c>
      <c r="D44" s="43" t="s">
        <v>669</v>
      </c>
      <c r="E44" s="43" t="s">
        <v>607</v>
      </c>
      <c r="F44" s="44">
        <v>3500000</v>
      </c>
      <c r="G44" s="44">
        <v>500000</v>
      </c>
      <c r="H44" s="44">
        <v>4000000</v>
      </c>
      <c r="I44" s="44">
        <v>1574744</v>
      </c>
      <c r="J44" s="45">
        <v>0.39368599999999998</v>
      </c>
    </row>
    <row r="45" spans="1:11" x14ac:dyDescent="0.25">
      <c r="A45" s="42">
        <v>2</v>
      </c>
      <c r="B45" s="43" t="s">
        <v>13</v>
      </c>
      <c r="C45" s="43" t="s">
        <v>620</v>
      </c>
      <c r="D45" s="43" t="s">
        <v>669</v>
      </c>
      <c r="E45" s="43" t="s">
        <v>621</v>
      </c>
      <c r="F45" s="44">
        <v>0</v>
      </c>
      <c r="G45" s="44">
        <v>8220852</v>
      </c>
      <c r="H45" s="44">
        <v>8220852</v>
      </c>
      <c r="I45" s="44">
        <v>0</v>
      </c>
      <c r="J45" s="45">
        <v>0</v>
      </c>
    </row>
    <row r="46" spans="1:11" x14ac:dyDescent="0.25">
      <c r="A46" s="42">
        <v>2</v>
      </c>
      <c r="B46" s="43" t="s">
        <v>13</v>
      </c>
      <c r="C46" s="43" t="s">
        <v>624</v>
      </c>
      <c r="D46" s="43" t="s">
        <v>669</v>
      </c>
      <c r="E46" s="43" t="s">
        <v>625</v>
      </c>
      <c r="F46" s="44">
        <v>200000</v>
      </c>
      <c r="G46" s="44">
        <v>0</v>
      </c>
      <c r="H46" s="44">
        <v>200000</v>
      </c>
      <c r="I46" s="44">
        <v>184680</v>
      </c>
      <c r="J46" s="45">
        <v>0.9234</v>
      </c>
      <c r="K46" s="50">
        <f>SUM(I40:I46)</f>
        <v>3122746.54</v>
      </c>
    </row>
    <row r="47" spans="1:11" x14ac:dyDescent="0.25">
      <c r="A47" s="42">
        <v>2</v>
      </c>
      <c r="B47" s="43" t="s">
        <v>13</v>
      </c>
      <c r="C47" s="43" t="s">
        <v>634</v>
      </c>
      <c r="D47" s="43" t="s">
        <v>669</v>
      </c>
      <c r="E47" s="43" t="s">
        <v>635</v>
      </c>
      <c r="F47" s="44">
        <v>1122000</v>
      </c>
      <c r="G47" s="44">
        <v>0</v>
      </c>
      <c r="H47" s="44">
        <v>1122000</v>
      </c>
      <c r="I47" s="44">
        <v>0</v>
      </c>
      <c r="J47" s="45">
        <v>0</v>
      </c>
    </row>
    <row r="48" spans="1:11" x14ac:dyDescent="0.25">
      <c r="A48" s="42">
        <v>2</v>
      </c>
      <c r="B48" s="43" t="s">
        <v>13</v>
      </c>
      <c r="C48" s="43" t="s">
        <v>638</v>
      </c>
      <c r="D48" s="43" t="s">
        <v>669</v>
      </c>
      <c r="E48" s="43" t="s">
        <v>639</v>
      </c>
      <c r="F48" s="44">
        <v>0</v>
      </c>
      <c r="G48" s="44">
        <v>200000</v>
      </c>
      <c r="H48" s="44">
        <v>200000</v>
      </c>
      <c r="I48" s="44">
        <v>0</v>
      </c>
      <c r="J48" s="45">
        <v>0</v>
      </c>
      <c r="K48" s="50">
        <f>SUM(I47:I48)</f>
        <v>0</v>
      </c>
    </row>
    <row r="49" spans="1:11" x14ac:dyDescent="0.25">
      <c r="A49" s="42">
        <v>2</v>
      </c>
      <c r="B49" s="43" t="s">
        <v>13</v>
      </c>
      <c r="C49" s="43" t="s">
        <v>652</v>
      </c>
      <c r="D49" s="43" t="s">
        <v>669</v>
      </c>
      <c r="E49" s="43" t="s">
        <v>653</v>
      </c>
      <c r="F49" s="44">
        <v>32737710.73</v>
      </c>
      <c r="G49" s="44">
        <v>-4849631.9800000004</v>
      </c>
      <c r="H49" s="44">
        <v>27888078.75</v>
      </c>
      <c r="I49" s="44">
        <v>27886482.75</v>
      </c>
      <c r="J49" s="45">
        <v>0.99994277124593967</v>
      </c>
    </row>
    <row r="50" spans="1:11" x14ac:dyDescent="0.25">
      <c r="A50" s="42">
        <v>2</v>
      </c>
      <c r="B50" s="43" t="s">
        <v>13</v>
      </c>
      <c r="C50" s="43" t="s">
        <v>654</v>
      </c>
      <c r="D50" s="43" t="s">
        <v>669</v>
      </c>
      <c r="E50" s="43" t="s">
        <v>655</v>
      </c>
      <c r="F50" s="44">
        <v>5783074</v>
      </c>
      <c r="G50" s="44">
        <v>0</v>
      </c>
      <c r="H50" s="44">
        <v>5783074</v>
      </c>
      <c r="I50" s="44">
        <v>1852055.66</v>
      </c>
      <c r="J50" s="45">
        <v>0.32025453245108049</v>
      </c>
    </row>
    <row r="51" spans="1:11" x14ac:dyDescent="0.25">
      <c r="A51" s="42">
        <v>2</v>
      </c>
      <c r="B51" s="43" t="s">
        <v>13</v>
      </c>
      <c r="C51" s="43" t="s">
        <v>656</v>
      </c>
      <c r="D51" s="43" t="s">
        <v>669</v>
      </c>
      <c r="E51" s="43" t="s">
        <v>657</v>
      </c>
      <c r="F51" s="44">
        <v>22264451</v>
      </c>
      <c r="G51" s="44">
        <v>0</v>
      </c>
      <c r="H51" s="44">
        <v>22264451</v>
      </c>
      <c r="I51" s="44">
        <v>1465009.16</v>
      </c>
      <c r="J51" s="45">
        <v>6.5800372081934552E-2</v>
      </c>
      <c r="K51" s="50">
        <f>SUM(I49:I51)</f>
        <v>31203547.57</v>
      </c>
    </row>
    <row r="52" spans="1:11" x14ac:dyDescent="0.25">
      <c r="A52" s="42"/>
      <c r="B52" s="43" t="s">
        <v>660</v>
      </c>
      <c r="C52" s="43" t="s">
        <v>660</v>
      </c>
      <c r="D52" s="43"/>
      <c r="E52" s="43" t="s">
        <v>660</v>
      </c>
      <c r="F52" s="44" t="s">
        <v>662</v>
      </c>
      <c r="G52" s="44" t="s">
        <v>662</v>
      </c>
      <c r="H52" s="44" t="s">
        <v>662</v>
      </c>
      <c r="I52" s="44" t="s">
        <v>662</v>
      </c>
      <c r="J52" s="45" t="s">
        <v>682</v>
      </c>
    </row>
    <row r="53" spans="1:11" x14ac:dyDescent="0.25">
      <c r="A53" s="42"/>
      <c r="B53" s="43" t="s">
        <v>660</v>
      </c>
      <c r="C53" s="43" t="s">
        <v>660</v>
      </c>
      <c r="D53" s="43"/>
      <c r="E53" s="46" t="s">
        <v>717</v>
      </c>
      <c r="F53" s="48">
        <f>SUM(F3:F52)</f>
        <v>547515652.39999986</v>
      </c>
      <c r="G53" s="48">
        <f>SUM(G3:G52)</f>
        <v>-14452264</v>
      </c>
      <c r="H53" s="48">
        <f>SUM(H3:H52)</f>
        <v>533063388.39999992</v>
      </c>
      <c r="I53" s="48">
        <f>SUM(I3:I52)</f>
        <v>277613378.88999999</v>
      </c>
      <c r="J53" s="47">
        <f>I53/H53</f>
        <v>0.52078868091703301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E1" workbookViewId="0">
      <selection activeCell="I25" sqref="I25"/>
    </sheetView>
  </sheetViews>
  <sheetFormatPr baseColWidth="10" defaultRowHeight="15" x14ac:dyDescent="0.25"/>
  <cols>
    <col min="3" max="3" width="14" bestFit="1" customWidth="1"/>
    <col min="5" max="5" width="70.5703125" bestFit="1" customWidth="1"/>
    <col min="6" max="6" width="21.28515625" bestFit="1" customWidth="1"/>
    <col min="7" max="7" width="18" customWidth="1"/>
    <col min="8" max="9" width="21.28515625" bestFit="1" customWidth="1"/>
    <col min="10" max="10" width="15.42578125" customWidth="1"/>
    <col min="11" max="11" width="12.7109375" bestFit="1" customWidth="1"/>
  </cols>
  <sheetData>
    <row r="1" spans="1:10" ht="18.75" x14ac:dyDescent="0.3">
      <c r="A1" s="57" t="s">
        <v>724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24</v>
      </c>
      <c r="D3" s="43" t="s">
        <v>670</v>
      </c>
      <c r="E3" s="43" t="s">
        <v>25</v>
      </c>
      <c r="F3" s="44">
        <v>21899005.399999999</v>
      </c>
      <c r="G3" s="44">
        <v>0</v>
      </c>
      <c r="H3" s="44">
        <v>21899005.399999999</v>
      </c>
      <c r="I3" s="44">
        <v>5006637</v>
      </c>
      <c r="J3" s="45">
        <v>0.22862394472033878</v>
      </c>
    </row>
    <row r="4" spans="1:10" x14ac:dyDescent="0.25">
      <c r="A4" s="42">
        <v>2</v>
      </c>
      <c r="B4" s="43" t="s">
        <v>13</v>
      </c>
      <c r="C4" s="43" t="s">
        <v>38</v>
      </c>
      <c r="D4" s="43" t="s">
        <v>670</v>
      </c>
      <c r="E4" s="43" t="s">
        <v>39</v>
      </c>
      <c r="F4" s="44">
        <v>13520268.1</v>
      </c>
      <c r="G4" s="44">
        <v>-13520268</v>
      </c>
      <c r="H4" s="44">
        <v>0.1</v>
      </c>
      <c r="I4" s="44">
        <v>0</v>
      </c>
      <c r="J4" s="45">
        <v>0</v>
      </c>
    </row>
    <row r="5" spans="1:10" x14ac:dyDescent="0.25">
      <c r="A5" s="42">
        <v>2</v>
      </c>
      <c r="B5" s="43" t="s">
        <v>13</v>
      </c>
      <c r="C5" s="43" t="s">
        <v>50</v>
      </c>
      <c r="D5" s="43" t="s">
        <v>670</v>
      </c>
      <c r="E5" s="43" t="s">
        <v>51</v>
      </c>
      <c r="F5" s="44">
        <v>1620000</v>
      </c>
      <c r="G5" s="44">
        <v>0</v>
      </c>
      <c r="H5" s="44">
        <v>1620000</v>
      </c>
      <c r="I5" s="44">
        <v>0</v>
      </c>
      <c r="J5" s="45">
        <v>0</v>
      </c>
    </row>
    <row r="6" spans="1:10" x14ac:dyDescent="0.25">
      <c r="A6" s="42">
        <v>2</v>
      </c>
      <c r="B6" s="43" t="s">
        <v>13</v>
      </c>
      <c r="C6" s="43" t="s">
        <v>76</v>
      </c>
      <c r="D6" s="43" t="s">
        <v>670</v>
      </c>
      <c r="E6" s="43" t="s">
        <v>77</v>
      </c>
      <c r="F6" s="44">
        <v>6606879.3700000001</v>
      </c>
      <c r="G6" s="44">
        <v>866231</v>
      </c>
      <c r="H6" s="44">
        <v>7473110.3700000001</v>
      </c>
      <c r="I6" s="44">
        <v>812701</v>
      </c>
      <c r="J6" s="45">
        <v>0.10875003308695948</v>
      </c>
    </row>
    <row r="7" spans="1:10" x14ac:dyDescent="0.25">
      <c r="A7" s="42">
        <v>2</v>
      </c>
      <c r="B7" s="43" t="s">
        <v>13</v>
      </c>
      <c r="C7" s="43" t="s">
        <v>100</v>
      </c>
      <c r="D7" s="43" t="s">
        <v>670</v>
      </c>
      <c r="E7" s="43" t="s">
        <v>101</v>
      </c>
      <c r="F7" s="44">
        <v>9952546.4700000007</v>
      </c>
      <c r="G7" s="44">
        <v>0</v>
      </c>
      <c r="H7" s="44">
        <v>9952546.4700000007</v>
      </c>
      <c r="I7" s="44">
        <v>1703421</v>
      </c>
      <c r="J7" s="45">
        <v>0.17115428751170653</v>
      </c>
    </row>
    <row r="8" spans="1:10" x14ac:dyDescent="0.25">
      <c r="A8" s="42">
        <v>2</v>
      </c>
      <c r="B8" s="43" t="s">
        <v>13</v>
      </c>
      <c r="C8" s="43" t="s">
        <v>124</v>
      </c>
      <c r="D8" s="43" t="s">
        <v>670</v>
      </c>
      <c r="E8" s="43" t="s">
        <v>125</v>
      </c>
      <c r="F8" s="44">
        <v>5026402.95</v>
      </c>
      <c r="G8" s="44">
        <v>0</v>
      </c>
      <c r="H8" s="44">
        <v>5026402.95</v>
      </c>
      <c r="I8" s="44">
        <v>0</v>
      </c>
      <c r="J8" s="45">
        <v>0</v>
      </c>
    </row>
    <row r="9" spans="1:10" x14ac:dyDescent="0.25">
      <c r="A9" s="42">
        <v>2</v>
      </c>
      <c r="B9" s="43" t="s">
        <v>13</v>
      </c>
      <c r="C9" s="43" t="s">
        <v>148</v>
      </c>
      <c r="D9" s="43" t="s">
        <v>670</v>
      </c>
      <c r="E9" s="43" t="s">
        <v>149</v>
      </c>
      <c r="F9" s="44">
        <v>4639899.33</v>
      </c>
      <c r="G9" s="44">
        <v>0</v>
      </c>
      <c r="H9" s="44">
        <v>4639899.33</v>
      </c>
      <c r="I9" s="44">
        <v>1285041</v>
      </c>
      <c r="J9" s="45">
        <v>0.27695450021757262</v>
      </c>
    </row>
    <row r="10" spans="1:10" x14ac:dyDescent="0.25">
      <c r="A10" s="42">
        <v>2</v>
      </c>
      <c r="B10" s="43" t="s">
        <v>13</v>
      </c>
      <c r="C10" s="43" t="s">
        <v>172</v>
      </c>
      <c r="D10" s="43" t="s">
        <v>670</v>
      </c>
      <c r="E10" s="43" t="s">
        <v>173</v>
      </c>
      <c r="F10" s="44">
        <v>2102373.0699999998</v>
      </c>
      <c r="G10" s="44">
        <v>275643</v>
      </c>
      <c r="H10" s="44">
        <v>2378016.0699999998</v>
      </c>
      <c r="I10" s="44">
        <v>194345.5</v>
      </c>
      <c r="J10" s="45">
        <v>8.1725898513377165E-2</v>
      </c>
    </row>
    <row r="11" spans="1:10" x14ac:dyDescent="0.25">
      <c r="A11" s="42">
        <v>2</v>
      </c>
      <c r="B11" s="43" t="s">
        <v>13</v>
      </c>
      <c r="C11" s="43" t="s">
        <v>196</v>
      </c>
      <c r="D11" s="43" t="s">
        <v>670</v>
      </c>
      <c r="E11" s="43" t="s">
        <v>197</v>
      </c>
      <c r="F11" s="44">
        <v>8646861.25</v>
      </c>
      <c r="G11" s="44">
        <v>0</v>
      </c>
      <c r="H11" s="44">
        <v>8646861.25</v>
      </c>
      <c r="I11" s="44">
        <v>1290006.27</v>
      </c>
      <c r="J11" s="45">
        <v>0.14918780730984899</v>
      </c>
    </row>
    <row r="12" spans="1:10" x14ac:dyDescent="0.25">
      <c r="A12" s="42">
        <v>2</v>
      </c>
      <c r="B12" s="43" t="s">
        <v>13</v>
      </c>
      <c r="C12" s="43" t="s">
        <v>220</v>
      </c>
      <c r="D12" s="43" t="s">
        <v>670</v>
      </c>
      <c r="E12" s="43" t="s">
        <v>221</v>
      </c>
      <c r="F12" s="44">
        <v>301704.86</v>
      </c>
      <c r="G12" s="44">
        <v>0</v>
      </c>
      <c r="H12" s="44">
        <v>301704.86</v>
      </c>
      <c r="I12" s="44">
        <v>45010.69</v>
      </c>
      <c r="J12" s="45">
        <v>0.14918781885051505</v>
      </c>
    </row>
    <row r="13" spans="1:10" x14ac:dyDescent="0.25">
      <c r="A13" s="42">
        <v>2</v>
      </c>
      <c r="B13" s="43" t="s">
        <v>13</v>
      </c>
      <c r="C13" s="43" t="s">
        <v>244</v>
      </c>
      <c r="D13" s="43" t="s">
        <v>670</v>
      </c>
      <c r="E13" s="43" t="s">
        <v>245</v>
      </c>
      <c r="F13" s="44">
        <v>905114.58</v>
      </c>
      <c r="G13" s="44">
        <v>0</v>
      </c>
      <c r="H13" s="44">
        <v>905114.58</v>
      </c>
      <c r="I13" s="44">
        <v>135032.06</v>
      </c>
      <c r="J13" s="45">
        <v>0.1491878078021901</v>
      </c>
    </row>
    <row r="14" spans="1:10" x14ac:dyDescent="0.25">
      <c r="A14" s="42">
        <v>2</v>
      </c>
      <c r="B14" s="43" t="s">
        <v>13</v>
      </c>
      <c r="C14" s="43" t="s">
        <v>268</v>
      </c>
      <c r="D14" s="43" t="s">
        <v>670</v>
      </c>
      <c r="E14" s="43" t="s">
        <v>269</v>
      </c>
      <c r="F14" s="44">
        <v>3017048.59</v>
      </c>
      <c r="G14" s="44">
        <v>0</v>
      </c>
      <c r="H14" s="44">
        <v>3017048.59</v>
      </c>
      <c r="I14" s="44">
        <v>450106.87</v>
      </c>
      <c r="J14" s="45">
        <v>0.14918780940150519</v>
      </c>
    </row>
    <row r="15" spans="1:10" x14ac:dyDescent="0.25">
      <c r="A15" s="42">
        <v>2</v>
      </c>
      <c r="B15" s="43" t="s">
        <v>13</v>
      </c>
      <c r="C15" s="43" t="s">
        <v>292</v>
      </c>
      <c r="D15" s="43" t="s">
        <v>670</v>
      </c>
      <c r="E15" s="43" t="s">
        <v>293</v>
      </c>
      <c r="F15" s="44">
        <v>150852.43</v>
      </c>
      <c r="G15" s="44">
        <v>0</v>
      </c>
      <c r="H15" s="44">
        <v>150852.43</v>
      </c>
      <c r="I15" s="44">
        <v>22505.34</v>
      </c>
      <c r="J15" s="45">
        <v>0.14918778570554017</v>
      </c>
    </row>
    <row r="16" spans="1:10" x14ac:dyDescent="0.25">
      <c r="A16" s="42">
        <v>2</v>
      </c>
      <c r="B16" s="43" t="s">
        <v>13</v>
      </c>
      <c r="C16" s="43" t="s">
        <v>316</v>
      </c>
      <c r="D16" s="43" t="s">
        <v>670</v>
      </c>
      <c r="E16" s="43" t="s">
        <v>317</v>
      </c>
      <c r="F16" s="44">
        <v>150852.43</v>
      </c>
      <c r="G16" s="44">
        <v>0</v>
      </c>
      <c r="H16" s="44">
        <v>150852.43</v>
      </c>
      <c r="I16" s="44">
        <v>22505.34</v>
      </c>
      <c r="J16" s="45">
        <v>0.14918778570554017</v>
      </c>
    </row>
    <row r="17" spans="1:11" x14ac:dyDescent="0.25">
      <c r="A17" s="42">
        <v>2</v>
      </c>
      <c r="B17" s="43" t="s">
        <v>13</v>
      </c>
      <c r="C17" s="43" t="s">
        <v>340</v>
      </c>
      <c r="D17" s="43" t="s">
        <v>670</v>
      </c>
      <c r="E17" s="43" t="s">
        <v>341</v>
      </c>
      <c r="F17" s="44">
        <v>905114.58</v>
      </c>
      <c r="G17" s="44">
        <v>0</v>
      </c>
      <c r="H17" s="44">
        <v>905114.58</v>
      </c>
      <c r="I17" s="44">
        <v>135032.06</v>
      </c>
      <c r="J17" s="45">
        <v>0.1491878078021901</v>
      </c>
    </row>
    <row r="18" spans="1:11" x14ac:dyDescent="0.25">
      <c r="A18" s="42">
        <v>2</v>
      </c>
      <c r="B18" s="43" t="s">
        <v>13</v>
      </c>
      <c r="C18" s="43" t="s">
        <v>364</v>
      </c>
      <c r="D18" s="43" t="s">
        <v>670</v>
      </c>
      <c r="E18" s="43" t="s">
        <v>365</v>
      </c>
      <c r="F18" s="44">
        <v>1810229.15</v>
      </c>
      <c r="G18" s="44">
        <v>0</v>
      </c>
      <c r="H18" s="44">
        <v>1810229.15</v>
      </c>
      <c r="I18" s="44">
        <v>270064.14</v>
      </c>
      <c r="J18" s="45">
        <v>0.14918781967465281</v>
      </c>
    </row>
    <row r="19" spans="1:11" x14ac:dyDescent="0.25">
      <c r="A19" s="42">
        <v>2</v>
      </c>
      <c r="B19" s="43" t="s">
        <v>13</v>
      </c>
      <c r="C19" s="43" t="s">
        <v>388</v>
      </c>
      <c r="D19" s="43" t="s">
        <v>670</v>
      </c>
      <c r="E19" s="43" t="s">
        <v>389</v>
      </c>
      <c r="F19" s="44">
        <v>3819583.51</v>
      </c>
      <c r="G19" s="44">
        <v>0</v>
      </c>
      <c r="H19" s="44">
        <v>3819583.51</v>
      </c>
      <c r="I19" s="44">
        <v>215010.05</v>
      </c>
      <c r="J19" s="45">
        <v>5.629149079659735E-2</v>
      </c>
      <c r="K19" s="50">
        <f>SUM(I3:I19)</f>
        <v>11587418.32</v>
      </c>
    </row>
    <row r="20" spans="1:11" x14ac:dyDescent="0.25">
      <c r="A20" s="42">
        <v>2</v>
      </c>
      <c r="B20" s="43" t="s">
        <v>13</v>
      </c>
      <c r="C20" s="43" t="s">
        <v>456</v>
      </c>
      <c r="D20" s="43" t="s">
        <v>670</v>
      </c>
      <c r="E20" s="43" t="s">
        <v>457</v>
      </c>
      <c r="F20" s="44">
        <v>104987718.56</v>
      </c>
      <c r="G20" s="44">
        <v>-4054999</v>
      </c>
      <c r="H20" s="44">
        <v>100932719.56</v>
      </c>
      <c r="I20" s="44">
        <v>517857</v>
      </c>
      <c r="J20" s="45">
        <v>5.1307148193124536E-3</v>
      </c>
    </row>
    <row r="21" spans="1:11" x14ac:dyDescent="0.25">
      <c r="A21" s="42">
        <v>2</v>
      </c>
      <c r="B21" s="43" t="s">
        <v>13</v>
      </c>
      <c r="C21" s="43" t="s">
        <v>540</v>
      </c>
      <c r="D21" s="43" t="s">
        <v>670</v>
      </c>
      <c r="E21" s="43" t="s">
        <v>541</v>
      </c>
      <c r="F21" s="44">
        <v>0</v>
      </c>
      <c r="G21" s="44">
        <v>1450000</v>
      </c>
      <c r="H21" s="44">
        <v>1450000</v>
      </c>
      <c r="I21" s="44">
        <v>0</v>
      </c>
      <c r="J21" s="45">
        <v>0</v>
      </c>
      <c r="K21" s="50">
        <f>SUM(I20:I21)</f>
        <v>517857</v>
      </c>
    </row>
    <row r="22" spans="1:11" x14ac:dyDescent="0.25">
      <c r="A22" s="42">
        <v>2</v>
      </c>
      <c r="B22" s="43" t="s">
        <v>13</v>
      </c>
      <c r="C22" s="43" t="s">
        <v>608</v>
      </c>
      <c r="D22" s="43" t="s">
        <v>670</v>
      </c>
      <c r="E22" s="43" t="s">
        <v>609</v>
      </c>
      <c r="F22" s="44">
        <v>0</v>
      </c>
      <c r="G22" s="44">
        <v>2105000</v>
      </c>
      <c r="H22" s="44">
        <v>2105000</v>
      </c>
      <c r="I22" s="44">
        <v>66845</v>
      </c>
      <c r="J22" s="45">
        <v>3.1755344418052257E-2</v>
      </c>
    </row>
    <row r="23" spans="1:11" x14ac:dyDescent="0.25">
      <c r="A23" s="42">
        <v>2</v>
      </c>
      <c r="B23" s="43" t="s">
        <v>13</v>
      </c>
      <c r="C23" s="43" t="s">
        <v>630</v>
      </c>
      <c r="D23" s="43" t="s">
        <v>670</v>
      </c>
      <c r="E23" s="43" t="s">
        <v>631</v>
      </c>
      <c r="F23" s="44">
        <v>0</v>
      </c>
      <c r="G23" s="44">
        <v>500000</v>
      </c>
      <c r="H23" s="44">
        <v>500000</v>
      </c>
      <c r="I23" s="44">
        <v>158000</v>
      </c>
      <c r="J23" s="45">
        <v>0.316</v>
      </c>
    </row>
    <row r="24" spans="1:11" x14ac:dyDescent="0.25">
      <c r="A24" s="42"/>
      <c r="B24" s="43" t="s">
        <v>660</v>
      </c>
      <c r="C24" s="43" t="s">
        <v>660</v>
      </c>
      <c r="D24" s="43"/>
      <c r="E24" s="43" t="s">
        <v>660</v>
      </c>
      <c r="F24" s="44" t="s">
        <v>662</v>
      </c>
      <c r="G24" s="44" t="s">
        <v>662</v>
      </c>
      <c r="H24" s="44" t="s">
        <v>662</v>
      </c>
      <c r="I24" s="44" t="s">
        <v>662</v>
      </c>
      <c r="J24" s="45" t="s">
        <v>682</v>
      </c>
    </row>
    <row r="25" spans="1:11" x14ac:dyDescent="0.25">
      <c r="A25" s="42"/>
      <c r="B25" s="43" t="s">
        <v>660</v>
      </c>
      <c r="C25" s="43" t="s">
        <v>660</v>
      </c>
      <c r="D25" s="43"/>
      <c r="E25" s="46" t="s">
        <v>717</v>
      </c>
      <c r="F25" s="48">
        <f>SUM(F3:F24)</f>
        <v>190062454.63000003</v>
      </c>
      <c r="G25" s="48">
        <f>SUM(G3:G24)</f>
        <v>-12378393</v>
      </c>
      <c r="H25" s="48">
        <f>SUM(H3:H24)</f>
        <v>177684061.63</v>
      </c>
      <c r="I25" s="48">
        <f>SUM(I3:I24)</f>
        <v>12330120.32</v>
      </c>
      <c r="J25" s="47">
        <f>I25/H25</f>
        <v>6.9393507818813815E-2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I28" sqref="I28"/>
    </sheetView>
  </sheetViews>
  <sheetFormatPr baseColWidth="10" defaultRowHeight="15" x14ac:dyDescent="0.25"/>
  <cols>
    <col min="3" max="3" width="14" bestFit="1" customWidth="1"/>
    <col min="5" max="5" width="64.85546875" customWidth="1"/>
    <col min="6" max="6" width="21.28515625" bestFit="1" customWidth="1"/>
    <col min="7" max="7" width="18" customWidth="1"/>
    <col min="8" max="9" width="21.28515625" bestFit="1" customWidth="1"/>
    <col min="10" max="10" width="15.42578125" customWidth="1"/>
    <col min="11" max="11" width="12.7109375" bestFit="1" customWidth="1"/>
  </cols>
  <sheetData>
    <row r="1" spans="1:10" ht="18.75" x14ac:dyDescent="0.3">
      <c r="A1" s="57" t="s">
        <v>725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26</v>
      </c>
      <c r="D3" s="43" t="s">
        <v>671</v>
      </c>
      <c r="E3" s="43" t="s">
        <v>27</v>
      </c>
      <c r="F3" s="44">
        <v>24254290.010000002</v>
      </c>
      <c r="G3" s="44">
        <v>404950</v>
      </c>
      <c r="H3" s="44">
        <v>24659240.010000002</v>
      </c>
      <c r="I3" s="44">
        <v>12131225</v>
      </c>
      <c r="J3" s="45">
        <v>0.49195453692329749</v>
      </c>
    </row>
    <row r="4" spans="1:10" x14ac:dyDescent="0.25">
      <c r="A4" s="42">
        <v>2</v>
      </c>
      <c r="B4" s="43" t="s">
        <v>13</v>
      </c>
      <c r="C4" s="43" t="s">
        <v>52</v>
      </c>
      <c r="D4" s="43" t="s">
        <v>671</v>
      </c>
      <c r="E4" s="43" t="s">
        <v>53</v>
      </c>
      <c r="F4" s="44">
        <v>1620000</v>
      </c>
      <c r="G4" s="44">
        <v>0</v>
      </c>
      <c r="H4" s="44">
        <v>1620000</v>
      </c>
      <c r="I4" s="44">
        <v>0</v>
      </c>
      <c r="J4" s="45">
        <v>0</v>
      </c>
    </row>
    <row r="5" spans="1:10" x14ac:dyDescent="0.25">
      <c r="A5" s="42">
        <v>2</v>
      </c>
      <c r="B5" s="43" t="s">
        <v>13</v>
      </c>
      <c r="C5" s="43" t="s">
        <v>78</v>
      </c>
      <c r="D5" s="43" t="s">
        <v>671</v>
      </c>
      <c r="E5" s="43" t="s">
        <v>79</v>
      </c>
      <c r="F5" s="44">
        <v>7168903.6500000004</v>
      </c>
      <c r="G5" s="44">
        <v>979188</v>
      </c>
      <c r="H5" s="44">
        <v>8148091.6500000004</v>
      </c>
      <c r="I5" s="44">
        <v>3699244</v>
      </c>
      <c r="J5" s="45">
        <v>0.45400127525566059</v>
      </c>
    </row>
    <row r="6" spans="1:10" x14ac:dyDescent="0.25">
      <c r="A6" s="42">
        <v>2</v>
      </c>
      <c r="B6" s="43" t="s">
        <v>13</v>
      </c>
      <c r="C6" s="43" t="s">
        <v>102</v>
      </c>
      <c r="D6" s="43" t="s">
        <v>671</v>
      </c>
      <c r="E6" s="43" t="s">
        <v>103</v>
      </c>
      <c r="F6" s="44">
        <v>13609725.66</v>
      </c>
      <c r="G6" s="44">
        <v>121485</v>
      </c>
      <c r="H6" s="44">
        <v>13731210.66</v>
      </c>
      <c r="I6" s="44">
        <v>6807821</v>
      </c>
      <c r="J6" s="45">
        <v>0.49579175271352222</v>
      </c>
    </row>
    <row r="7" spans="1:10" x14ac:dyDescent="0.25">
      <c r="A7" s="42">
        <v>2</v>
      </c>
      <c r="B7" s="43" t="s">
        <v>13</v>
      </c>
      <c r="C7" s="43" t="s">
        <v>126</v>
      </c>
      <c r="D7" s="43" t="s">
        <v>671</v>
      </c>
      <c r="E7" s="43" t="s">
        <v>127</v>
      </c>
      <c r="F7" s="44">
        <v>4465718.01</v>
      </c>
      <c r="G7" s="44">
        <v>51049</v>
      </c>
      <c r="H7" s="44">
        <v>4516767.01</v>
      </c>
      <c r="I7" s="44">
        <v>0</v>
      </c>
      <c r="J7" s="45">
        <v>0</v>
      </c>
    </row>
    <row r="8" spans="1:10" x14ac:dyDescent="0.25">
      <c r="A8" s="42">
        <v>2</v>
      </c>
      <c r="B8" s="43" t="s">
        <v>13</v>
      </c>
      <c r="C8" s="43" t="s">
        <v>150</v>
      </c>
      <c r="D8" s="43" t="s">
        <v>671</v>
      </c>
      <c r="E8" s="43" t="s">
        <v>151</v>
      </c>
      <c r="F8" s="44">
        <v>4122328.08</v>
      </c>
      <c r="G8" s="44">
        <v>47123</v>
      </c>
      <c r="H8" s="44">
        <v>4169451.08</v>
      </c>
      <c r="I8" s="44">
        <v>3112893</v>
      </c>
      <c r="J8" s="45">
        <v>0.74659540075476793</v>
      </c>
    </row>
    <row r="9" spans="1:10" x14ac:dyDescent="0.25">
      <c r="A9" s="42">
        <v>2</v>
      </c>
      <c r="B9" s="43" t="s">
        <v>13</v>
      </c>
      <c r="C9" s="43" t="s">
        <v>174</v>
      </c>
      <c r="D9" s="43" t="s">
        <v>671</v>
      </c>
      <c r="E9" s="43" t="s">
        <v>175</v>
      </c>
      <c r="F9" s="44">
        <v>2834812.72</v>
      </c>
      <c r="G9" s="44">
        <v>371674</v>
      </c>
      <c r="H9" s="44">
        <v>3206486.72</v>
      </c>
      <c r="I9" s="44">
        <v>1156408</v>
      </c>
      <c r="J9" s="45">
        <v>0.36064643361442017</v>
      </c>
    </row>
    <row r="10" spans="1:10" x14ac:dyDescent="0.25">
      <c r="A10" s="42">
        <v>2</v>
      </c>
      <c r="B10" s="43" t="s">
        <v>13</v>
      </c>
      <c r="C10" s="43" t="s">
        <v>198</v>
      </c>
      <c r="D10" s="43" t="s">
        <v>671</v>
      </c>
      <c r="E10" s="43" t="s">
        <v>199</v>
      </c>
      <c r="F10" s="44">
        <v>7682321.6200000001</v>
      </c>
      <c r="G10" s="44">
        <v>87818</v>
      </c>
      <c r="H10" s="44">
        <v>7770139.6200000001</v>
      </c>
      <c r="I10" s="44">
        <v>3867238.37</v>
      </c>
      <c r="J10" s="45">
        <v>0.49770513261382038</v>
      </c>
    </row>
    <row r="11" spans="1:10" x14ac:dyDescent="0.25">
      <c r="A11" s="42">
        <v>2</v>
      </c>
      <c r="B11" s="43" t="s">
        <v>13</v>
      </c>
      <c r="C11" s="43" t="s">
        <v>222</v>
      </c>
      <c r="D11" s="43" t="s">
        <v>671</v>
      </c>
      <c r="E11" s="43" t="s">
        <v>223</v>
      </c>
      <c r="F11" s="44">
        <v>268050.3</v>
      </c>
      <c r="G11" s="44">
        <v>3064</v>
      </c>
      <c r="H11" s="44">
        <v>271114.3</v>
      </c>
      <c r="I11" s="44">
        <v>134935.04000000001</v>
      </c>
      <c r="J11" s="45">
        <v>0.49770535895745821</v>
      </c>
    </row>
    <row r="12" spans="1:10" x14ac:dyDescent="0.25">
      <c r="A12" s="42">
        <v>2</v>
      </c>
      <c r="B12" s="43" t="s">
        <v>13</v>
      </c>
      <c r="C12" s="43" t="s">
        <v>246</v>
      </c>
      <c r="D12" s="43" t="s">
        <v>671</v>
      </c>
      <c r="E12" s="43" t="s">
        <v>247</v>
      </c>
      <c r="F12" s="44">
        <v>804150.9</v>
      </c>
      <c r="G12" s="44">
        <v>9192</v>
      </c>
      <c r="H12" s="44">
        <v>813342.9</v>
      </c>
      <c r="I12" s="44">
        <v>404805.13</v>
      </c>
      <c r="J12" s="45">
        <v>0.4977053712523955</v>
      </c>
    </row>
    <row r="13" spans="1:10" x14ac:dyDescent="0.25">
      <c r="A13" s="42">
        <v>2</v>
      </c>
      <c r="B13" s="43" t="s">
        <v>13</v>
      </c>
      <c r="C13" s="43" t="s">
        <v>270</v>
      </c>
      <c r="D13" s="43" t="s">
        <v>671</v>
      </c>
      <c r="E13" s="43" t="s">
        <v>271</v>
      </c>
      <c r="F13" s="44">
        <v>2680503.0099999998</v>
      </c>
      <c r="G13" s="44">
        <v>30641</v>
      </c>
      <c r="H13" s="44">
        <v>2711144.01</v>
      </c>
      <c r="I13" s="44">
        <v>1349350.45</v>
      </c>
      <c r="J13" s="45">
        <v>0.49770519198646335</v>
      </c>
    </row>
    <row r="14" spans="1:10" x14ac:dyDescent="0.25">
      <c r="A14" s="42">
        <v>2</v>
      </c>
      <c r="B14" s="43" t="s">
        <v>13</v>
      </c>
      <c r="C14" s="43" t="s">
        <v>294</v>
      </c>
      <c r="D14" s="43" t="s">
        <v>671</v>
      </c>
      <c r="E14" s="43" t="s">
        <v>295</v>
      </c>
      <c r="F14" s="44">
        <v>134025.15</v>
      </c>
      <c r="G14" s="44">
        <v>1532</v>
      </c>
      <c r="H14" s="44">
        <v>135557.15</v>
      </c>
      <c r="I14" s="44">
        <v>67467.53</v>
      </c>
      <c r="J14" s="45">
        <v>0.49770543272708229</v>
      </c>
    </row>
    <row r="15" spans="1:10" x14ac:dyDescent="0.25">
      <c r="A15" s="42">
        <v>2</v>
      </c>
      <c r="B15" s="43" t="s">
        <v>13</v>
      </c>
      <c r="C15" s="43" t="s">
        <v>318</v>
      </c>
      <c r="D15" s="43" t="s">
        <v>671</v>
      </c>
      <c r="E15" s="43" t="s">
        <v>319</v>
      </c>
      <c r="F15" s="44">
        <v>134025.15</v>
      </c>
      <c r="G15" s="44">
        <v>1532</v>
      </c>
      <c r="H15" s="44">
        <v>135557.15</v>
      </c>
      <c r="I15" s="44">
        <v>67467.53</v>
      </c>
      <c r="J15" s="45">
        <v>0.49770543272708229</v>
      </c>
    </row>
    <row r="16" spans="1:10" x14ac:dyDescent="0.25">
      <c r="A16" s="42">
        <v>2</v>
      </c>
      <c r="B16" s="43" t="s">
        <v>13</v>
      </c>
      <c r="C16" s="43" t="s">
        <v>342</v>
      </c>
      <c r="D16" s="43" t="s">
        <v>671</v>
      </c>
      <c r="E16" s="43" t="s">
        <v>343</v>
      </c>
      <c r="F16" s="44">
        <v>804150.9</v>
      </c>
      <c r="G16" s="44">
        <v>9192</v>
      </c>
      <c r="H16" s="44">
        <v>813342.9</v>
      </c>
      <c r="I16" s="44">
        <v>404805.13</v>
      </c>
      <c r="J16" s="45">
        <v>0.4977053712523955</v>
      </c>
    </row>
    <row r="17" spans="1:11" x14ac:dyDescent="0.25">
      <c r="A17" s="42">
        <v>2</v>
      </c>
      <c r="B17" s="43" t="s">
        <v>13</v>
      </c>
      <c r="C17" s="43" t="s">
        <v>366</v>
      </c>
      <c r="D17" s="43" t="s">
        <v>671</v>
      </c>
      <c r="E17" s="43" t="s">
        <v>367</v>
      </c>
      <c r="F17" s="44">
        <v>1608301.8</v>
      </c>
      <c r="G17" s="44">
        <v>18385</v>
      </c>
      <c r="H17" s="44">
        <v>1626686.8</v>
      </c>
      <c r="I17" s="44">
        <v>809610.27</v>
      </c>
      <c r="J17" s="45">
        <v>0.49770507143723058</v>
      </c>
    </row>
    <row r="18" spans="1:11" x14ac:dyDescent="0.25">
      <c r="A18" s="42">
        <v>2</v>
      </c>
      <c r="B18" s="43" t="s">
        <v>13</v>
      </c>
      <c r="C18" s="43" t="s">
        <v>390</v>
      </c>
      <c r="D18" s="43" t="s">
        <v>671</v>
      </c>
      <c r="E18" s="43" t="s">
        <v>391</v>
      </c>
      <c r="F18" s="44">
        <v>3393516.81</v>
      </c>
      <c r="G18" s="44">
        <v>38792</v>
      </c>
      <c r="H18" s="44">
        <v>3432308.81</v>
      </c>
      <c r="I18" s="44">
        <v>1057032.04</v>
      </c>
      <c r="J18" s="45">
        <v>0.30796530805163769</v>
      </c>
      <c r="K18" s="50">
        <f>SUM(I3:I18)</f>
        <v>35070302.490000002</v>
      </c>
    </row>
    <row r="19" spans="1:11" x14ac:dyDescent="0.25">
      <c r="A19" s="42">
        <v>2</v>
      </c>
      <c r="B19" s="43" t="s">
        <v>13</v>
      </c>
      <c r="C19" s="43" t="s">
        <v>404</v>
      </c>
      <c r="D19" s="43" t="s">
        <v>671</v>
      </c>
      <c r="E19" s="43" t="s">
        <v>405</v>
      </c>
      <c r="F19" s="44">
        <v>143685100.63</v>
      </c>
      <c r="G19" s="44">
        <v>0</v>
      </c>
      <c r="H19" s="44">
        <v>143685100.63</v>
      </c>
      <c r="I19" s="44">
        <v>39037099.170000002</v>
      </c>
      <c r="J19" s="45">
        <v>0.27168508772891831</v>
      </c>
    </row>
    <row r="20" spans="1:11" x14ac:dyDescent="0.25">
      <c r="A20" s="42">
        <v>2</v>
      </c>
      <c r="B20" s="43" t="s">
        <v>13</v>
      </c>
      <c r="C20" s="43" t="s">
        <v>490</v>
      </c>
      <c r="D20" s="43" t="s">
        <v>671</v>
      </c>
      <c r="E20" s="43" t="s">
        <v>491</v>
      </c>
      <c r="F20" s="44">
        <v>12000000</v>
      </c>
      <c r="G20" s="44">
        <v>-12000000</v>
      </c>
      <c r="H20" s="44">
        <v>0</v>
      </c>
      <c r="I20" s="44">
        <v>0</v>
      </c>
      <c r="J20" s="45">
        <v>0</v>
      </c>
    </row>
    <row r="21" spans="1:11" x14ac:dyDescent="0.25">
      <c r="A21" s="42">
        <v>2</v>
      </c>
      <c r="B21" s="43" t="s">
        <v>13</v>
      </c>
      <c r="C21" s="43" t="s">
        <v>562</v>
      </c>
      <c r="D21" s="43" t="s">
        <v>671</v>
      </c>
      <c r="E21" s="43" t="s">
        <v>563</v>
      </c>
      <c r="F21" s="44">
        <v>0</v>
      </c>
      <c r="G21" s="44">
        <v>2500000</v>
      </c>
      <c r="H21" s="44">
        <v>2500000</v>
      </c>
      <c r="I21" s="44">
        <v>0</v>
      </c>
      <c r="J21" s="45">
        <v>0</v>
      </c>
    </row>
    <row r="22" spans="1:11" x14ac:dyDescent="0.25">
      <c r="A22" s="42">
        <v>2</v>
      </c>
      <c r="B22" s="43" t="s">
        <v>13</v>
      </c>
      <c r="C22" s="43" t="s">
        <v>568</v>
      </c>
      <c r="D22" s="43" t="s">
        <v>671</v>
      </c>
      <c r="E22" s="43" t="s">
        <v>569</v>
      </c>
      <c r="F22" s="44">
        <v>26472007.440000001</v>
      </c>
      <c r="G22" s="44">
        <v>20670000</v>
      </c>
      <c r="H22" s="44">
        <v>47142007.439999998</v>
      </c>
      <c r="I22" s="44">
        <v>850000.02</v>
      </c>
      <c r="J22" s="45">
        <v>1.8030628438592433E-2</v>
      </c>
      <c r="K22" s="50">
        <f>SUM(I19:I22)</f>
        <v>39887099.190000005</v>
      </c>
    </row>
    <row r="23" spans="1:11" x14ac:dyDescent="0.25">
      <c r="A23" s="42">
        <v>2</v>
      </c>
      <c r="B23" s="43" t="s">
        <v>13</v>
      </c>
      <c r="C23" s="43" t="s">
        <v>588</v>
      </c>
      <c r="D23" s="43" t="s">
        <v>671</v>
      </c>
      <c r="E23" s="43" t="s">
        <v>589</v>
      </c>
      <c r="F23" s="44">
        <v>2500000</v>
      </c>
      <c r="G23" s="44">
        <v>-2470000</v>
      </c>
      <c r="H23" s="44">
        <v>30000</v>
      </c>
      <c r="I23" s="44">
        <v>23840</v>
      </c>
      <c r="J23" s="45">
        <v>0.79466666666666663</v>
      </c>
      <c r="K23" s="50">
        <f>I23</f>
        <v>23840</v>
      </c>
    </row>
    <row r="24" spans="1:11" x14ac:dyDescent="0.25">
      <c r="A24" s="42">
        <v>2</v>
      </c>
      <c r="B24" s="43" t="s">
        <v>13</v>
      </c>
      <c r="C24" s="43" t="s">
        <v>626</v>
      </c>
      <c r="D24" s="43" t="s">
        <v>671</v>
      </c>
      <c r="E24" s="43" t="s">
        <v>627</v>
      </c>
      <c r="F24" s="44">
        <v>0</v>
      </c>
      <c r="G24" s="44">
        <v>750000</v>
      </c>
      <c r="H24" s="44">
        <v>750000</v>
      </c>
      <c r="I24" s="44">
        <v>0</v>
      </c>
      <c r="J24" s="45">
        <v>0</v>
      </c>
    </row>
    <row r="25" spans="1:11" x14ac:dyDescent="0.25">
      <c r="A25" s="42">
        <v>2</v>
      </c>
      <c r="B25" s="43" t="s">
        <v>13</v>
      </c>
      <c r="C25" s="43" t="s">
        <v>636</v>
      </c>
      <c r="D25" s="43" t="s">
        <v>671</v>
      </c>
      <c r="E25" s="43" t="s">
        <v>637</v>
      </c>
      <c r="F25" s="44">
        <v>4469015.6399999997</v>
      </c>
      <c r="G25" s="44">
        <v>-4400000</v>
      </c>
      <c r="H25" s="44">
        <v>69015.64</v>
      </c>
      <c r="I25" s="44">
        <v>0</v>
      </c>
      <c r="J25" s="45">
        <v>0</v>
      </c>
    </row>
    <row r="26" spans="1:11" x14ac:dyDescent="0.25">
      <c r="A26" s="42">
        <v>2</v>
      </c>
      <c r="B26" s="43" t="s">
        <v>13</v>
      </c>
      <c r="C26" s="43" t="s">
        <v>650</v>
      </c>
      <c r="D26" s="43" t="s">
        <v>671</v>
      </c>
      <c r="E26" s="43" t="s">
        <v>651</v>
      </c>
      <c r="F26" s="44">
        <v>2000000</v>
      </c>
      <c r="G26" s="44">
        <v>-1800000</v>
      </c>
      <c r="H26" s="44">
        <v>200000</v>
      </c>
      <c r="I26" s="44">
        <v>0</v>
      </c>
      <c r="J26" s="45">
        <v>0</v>
      </c>
      <c r="K26" s="50">
        <f>SUM(I24:I26)</f>
        <v>0</v>
      </c>
    </row>
    <row r="27" spans="1:11" x14ac:dyDescent="0.25">
      <c r="A27" s="42"/>
      <c r="B27" s="43" t="s">
        <v>660</v>
      </c>
      <c r="C27" s="43" t="s">
        <v>660</v>
      </c>
      <c r="D27" s="43"/>
      <c r="E27" s="43" t="s">
        <v>660</v>
      </c>
      <c r="F27" s="44" t="s">
        <v>662</v>
      </c>
      <c r="G27" s="44" t="s">
        <v>662</v>
      </c>
      <c r="H27" s="44" t="s">
        <v>662</v>
      </c>
      <c r="I27" s="44" t="s">
        <v>662</v>
      </c>
      <c r="J27" s="45" t="s">
        <v>682</v>
      </c>
    </row>
    <row r="28" spans="1:11" x14ac:dyDescent="0.25">
      <c r="A28" s="42"/>
      <c r="B28" s="43" t="s">
        <v>660</v>
      </c>
      <c r="C28" s="43" t="s">
        <v>660</v>
      </c>
      <c r="D28" s="43"/>
      <c r="E28" s="46" t="s">
        <v>717</v>
      </c>
      <c r="F28" s="48">
        <f>SUM(F3:F27)</f>
        <v>266710947.47999999</v>
      </c>
      <c r="G28" s="48">
        <f>SUM(G3:G27)</f>
        <v>5425617</v>
      </c>
      <c r="H28" s="48">
        <f>SUM(H3:H27)</f>
        <v>272136564.48000002</v>
      </c>
      <c r="I28" s="48">
        <f>SUM(I3:I27)</f>
        <v>74981241.679999992</v>
      </c>
      <c r="J28" s="47">
        <f>I28/H28</f>
        <v>0.27552799390730365</v>
      </c>
    </row>
    <row r="29" spans="1:11" x14ac:dyDescent="0.25">
      <c r="I29" s="50">
        <f>I28-[1]UTIC!$G$26</f>
        <v>0</v>
      </c>
    </row>
  </sheetData>
  <mergeCells count="1"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11" sqref="A11"/>
    </sheetView>
  </sheetViews>
  <sheetFormatPr baseColWidth="10" defaultRowHeight="15" x14ac:dyDescent="0.25"/>
  <cols>
    <col min="3" max="3" width="14" bestFit="1" customWidth="1"/>
    <col min="5" max="5" width="52.42578125" customWidth="1"/>
    <col min="6" max="6" width="21.28515625" bestFit="1" customWidth="1"/>
    <col min="7" max="7" width="17" customWidth="1"/>
    <col min="8" max="8" width="18.140625" customWidth="1"/>
    <col min="9" max="9" width="17.28515625" customWidth="1"/>
    <col min="10" max="10" width="15.42578125" customWidth="1"/>
    <col min="11" max="11" width="12.7109375" bestFit="1" customWidth="1"/>
  </cols>
  <sheetData>
    <row r="1" spans="1:10" ht="18.75" x14ac:dyDescent="0.3">
      <c r="A1" s="57" t="s">
        <v>726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28</v>
      </c>
      <c r="D3" s="43" t="s">
        <v>672</v>
      </c>
      <c r="E3" s="43" t="s">
        <v>29</v>
      </c>
      <c r="F3" s="44">
        <v>21721502.140000001</v>
      </c>
      <c r="G3" s="44">
        <v>0</v>
      </c>
      <c r="H3" s="44">
        <v>21721502.140000001</v>
      </c>
      <c r="I3" s="44">
        <v>10319752</v>
      </c>
      <c r="J3" s="45">
        <v>0.47509384634114443</v>
      </c>
    </row>
    <row r="4" spans="1:10" x14ac:dyDescent="0.25">
      <c r="A4" s="42">
        <v>2</v>
      </c>
      <c r="B4" s="43" t="s">
        <v>13</v>
      </c>
      <c r="C4" s="43" t="s">
        <v>54</v>
      </c>
      <c r="D4" s="43" t="s">
        <v>672</v>
      </c>
      <c r="E4" s="43" t="s">
        <v>55</v>
      </c>
      <c r="F4" s="44">
        <v>1620000</v>
      </c>
      <c r="G4" s="44">
        <v>0</v>
      </c>
      <c r="H4" s="44">
        <v>1620000</v>
      </c>
      <c r="I4" s="44">
        <v>0</v>
      </c>
      <c r="J4" s="45">
        <v>0</v>
      </c>
    </row>
    <row r="5" spans="1:10" x14ac:dyDescent="0.25">
      <c r="A5" s="42">
        <v>2</v>
      </c>
      <c r="B5" s="43" t="s">
        <v>13</v>
      </c>
      <c r="C5" s="43" t="s">
        <v>80</v>
      </c>
      <c r="D5" s="43" t="s">
        <v>672</v>
      </c>
      <c r="E5" s="43" t="s">
        <v>81</v>
      </c>
      <c r="F5" s="44">
        <v>4373668.04</v>
      </c>
      <c r="G5" s="44">
        <v>573434</v>
      </c>
      <c r="H5" s="44">
        <v>4947102.04</v>
      </c>
      <c r="I5" s="44">
        <v>1946677</v>
      </c>
      <c r="J5" s="45">
        <v>0.39349845308628401</v>
      </c>
    </row>
    <row r="6" spans="1:10" x14ac:dyDescent="0.25">
      <c r="A6" s="42">
        <v>2</v>
      </c>
      <c r="B6" s="43" t="s">
        <v>13</v>
      </c>
      <c r="C6" s="43" t="s">
        <v>104</v>
      </c>
      <c r="D6" s="43" t="s">
        <v>672</v>
      </c>
      <c r="E6" s="43" t="s">
        <v>105</v>
      </c>
      <c r="F6" s="44">
        <v>14118976.390000001</v>
      </c>
      <c r="G6" s="44">
        <v>0</v>
      </c>
      <c r="H6" s="44">
        <v>14118976.390000001</v>
      </c>
      <c r="I6" s="44">
        <v>6707839</v>
      </c>
      <c r="J6" s="45">
        <v>0.47509386054012659</v>
      </c>
    </row>
    <row r="7" spans="1:10" x14ac:dyDescent="0.25">
      <c r="A7" s="42">
        <v>2</v>
      </c>
      <c r="B7" s="43" t="s">
        <v>13</v>
      </c>
      <c r="C7" s="43" t="s">
        <v>128</v>
      </c>
      <c r="D7" s="43" t="s">
        <v>672</v>
      </c>
      <c r="E7" s="43" t="s">
        <v>129</v>
      </c>
      <c r="F7" s="44">
        <v>4061476.63</v>
      </c>
      <c r="G7" s="44">
        <v>0</v>
      </c>
      <c r="H7" s="44">
        <v>4061476.63</v>
      </c>
      <c r="I7" s="44">
        <v>0</v>
      </c>
      <c r="J7" s="45">
        <v>0</v>
      </c>
    </row>
    <row r="8" spans="1:10" x14ac:dyDescent="0.25">
      <c r="A8" s="42">
        <v>2</v>
      </c>
      <c r="B8" s="43" t="s">
        <v>13</v>
      </c>
      <c r="C8" s="43" t="s">
        <v>152</v>
      </c>
      <c r="D8" s="43" t="s">
        <v>672</v>
      </c>
      <c r="E8" s="43" t="s">
        <v>153</v>
      </c>
      <c r="F8" s="44">
        <v>3749170.71</v>
      </c>
      <c r="G8" s="44">
        <v>0</v>
      </c>
      <c r="H8" s="44">
        <v>3749170.71</v>
      </c>
      <c r="I8" s="44">
        <v>3339982</v>
      </c>
      <c r="J8" s="45">
        <v>0.89085887476166692</v>
      </c>
    </row>
    <row r="9" spans="1:10" x14ac:dyDescent="0.25">
      <c r="A9" s="42">
        <v>2</v>
      </c>
      <c r="B9" s="43" t="s">
        <v>13</v>
      </c>
      <c r="C9" s="43" t="s">
        <v>176</v>
      </c>
      <c r="D9" s="43" t="s">
        <v>672</v>
      </c>
      <c r="E9" s="43" t="s">
        <v>177</v>
      </c>
      <c r="F9" s="44">
        <v>3173905.15</v>
      </c>
      <c r="G9" s="44">
        <v>416132</v>
      </c>
      <c r="H9" s="44">
        <v>3590037.15</v>
      </c>
      <c r="I9" s="44">
        <v>1494135</v>
      </c>
      <c r="J9" s="45">
        <v>0.41618928650919396</v>
      </c>
    </row>
    <row r="10" spans="1:10" x14ac:dyDescent="0.25">
      <c r="A10" s="42">
        <v>2</v>
      </c>
      <c r="B10" s="43" t="s">
        <v>13</v>
      </c>
      <c r="C10" s="43" t="s">
        <v>200</v>
      </c>
      <c r="D10" s="43" t="s">
        <v>672</v>
      </c>
      <c r="E10" s="43" t="s">
        <v>201</v>
      </c>
      <c r="F10" s="44">
        <v>6986909.9699999997</v>
      </c>
      <c r="G10" s="44">
        <v>0</v>
      </c>
      <c r="H10" s="44">
        <v>6986909.9699999997</v>
      </c>
      <c r="I10" s="44">
        <v>3411741.6</v>
      </c>
      <c r="J10" s="45">
        <v>0.48830478919137987</v>
      </c>
    </row>
    <row r="11" spans="1:10" x14ac:dyDescent="0.25">
      <c r="A11" s="42">
        <v>2</v>
      </c>
      <c r="B11" s="43" t="s">
        <v>13</v>
      </c>
      <c r="C11" s="43" t="s">
        <v>224</v>
      </c>
      <c r="D11" s="43" t="s">
        <v>672</v>
      </c>
      <c r="E11" s="43" t="s">
        <v>225</v>
      </c>
      <c r="F11" s="44">
        <v>243786.11</v>
      </c>
      <c r="G11" s="44">
        <v>0</v>
      </c>
      <c r="H11" s="44">
        <v>243786.11</v>
      </c>
      <c r="I11" s="44">
        <v>119041.94</v>
      </c>
      <c r="J11" s="45">
        <v>0.48830485051014599</v>
      </c>
    </row>
    <row r="12" spans="1:10" x14ac:dyDescent="0.25">
      <c r="A12" s="42">
        <v>2</v>
      </c>
      <c r="B12" s="43" t="s">
        <v>13</v>
      </c>
      <c r="C12" s="43" t="s">
        <v>248</v>
      </c>
      <c r="D12" s="43" t="s">
        <v>672</v>
      </c>
      <c r="E12" s="43" t="s">
        <v>249</v>
      </c>
      <c r="F12" s="44">
        <v>731358.34</v>
      </c>
      <c r="G12" s="44">
        <v>0</v>
      </c>
      <c r="H12" s="44">
        <v>731358.34</v>
      </c>
      <c r="I12" s="44">
        <v>357125.79</v>
      </c>
      <c r="J12" s="45">
        <v>0.48830480281389832</v>
      </c>
    </row>
    <row r="13" spans="1:10" x14ac:dyDescent="0.25">
      <c r="A13" s="42">
        <v>2</v>
      </c>
      <c r="B13" s="43" t="s">
        <v>13</v>
      </c>
      <c r="C13" s="43" t="s">
        <v>272</v>
      </c>
      <c r="D13" s="43" t="s">
        <v>672</v>
      </c>
      <c r="E13" s="43" t="s">
        <v>273</v>
      </c>
      <c r="F13" s="44">
        <v>2437861.12</v>
      </c>
      <c r="G13" s="44">
        <v>0</v>
      </c>
      <c r="H13" s="44">
        <v>2437861.12</v>
      </c>
      <c r="I13" s="44">
        <v>1190419.28</v>
      </c>
      <c r="J13" s="45">
        <v>0.48830479728065884</v>
      </c>
    </row>
    <row r="14" spans="1:10" x14ac:dyDescent="0.25">
      <c r="A14" s="42">
        <v>2</v>
      </c>
      <c r="B14" s="43" t="s">
        <v>13</v>
      </c>
      <c r="C14" s="43" t="s">
        <v>296</v>
      </c>
      <c r="D14" s="43" t="s">
        <v>672</v>
      </c>
      <c r="E14" s="43" t="s">
        <v>297</v>
      </c>
      <c r="F14" s="44">
        <v>121893.06</v>
      </c>
      <c r="G14" s="44">
        <v>0</v>
      </c>
      <c r="H14" s="44">
        <v>121893.06</v>
      </c>
      <c r="I14" s="44">
        <v>59520.95</v>
      </c>
      <c r="J14" s="45">
        <v>0.48830466640184433</v>
      </c>
    </row>
    <row r="15" spans="1:10" x14ac:dyDescent="0.25">
      <c r="A15" s="42">
        <v>2</v>
      </c>
      <c r="B15" s="43" t="s">
        <v>13</v>
      </c>
      <c r="C15" s="43" t="s">
        <v>320</v>
      </c>
      <c r="D15" s="43" t="s">
        <v>672</v>
      </c>
      <c r="E15" s="43" t="s">
        <v>321</v>
      </c>
      <c r="F15" s="44">
        <v>121893.06</v>
      </c>
      <c r="G15" s="44">
        <v>0</v>
      </c>
      <c r="H15" s="44">
        <v>121893.06</v>
      </c>
      <c r="I15" s="44">
        <v>59520.95</v>
      </c>
      <c r="J15" s="45">
        <v>0.48830466640184433</v>
      </c>
    </row>
    <row r="16" spans="1:10" x14ac:dyDescent="0.25">
      <c r="A16" s="42">
        <v>2</v>
      </c>
      <c r="B16" s="43" t="s">
        <v>13</v>
      </c>
      <c r="C16" s="43" t="s">
        <v>344</v>
      </c>
      <c r="D16" s="43" t="s">
        <v>672</v>
      </c>
      <c r="E16" s="43" t="s">
        <v>345</v>
      </c>
      <c r="F16" s="44">
        <v>731358.34</v>
      </c>
      <c r="G16" s="44">
        <v>0</v>
      </c>
      <c r="H16" s="44">
        <v>731358.34</v>
      </c>
      <c r="I16" s="44">
        <v>357125.79</v>
      </c>
      <c r="J16" s="45">
        <v>0.48830480281389832</v>
      </c>
    </row>
    <row r="17" spans="1:11" x14ac:dyDescent="0.25">
      <c r="A17" s="42">
        <v>2</v>
      </c>
      <c r="B17" s="43" t="s">
        <v>13</v>
      </c>
      <c r="C17" s="43" t="s">
        <v>368</v>
      </c>
      <c r="D17" s="43" t="s">
        <v>672</v>
      </c>
      <c r="E17" s="43" t="s">
        <v>369</v>
      </c>
      <c r="F17" s="44">
        <v>1462716.67</v>
      </c>
      <c r="G17" s="44">
        <v>0</v>
      </c>
      <c r="H17" s="44">
        <v>1462716.67</v>
      </c>
      <c r="I17" s="44">
        <v>714251.56</v>
      </c>
      <c r="J17" s="45">
        <v>0.48830479247905206</v>
      </c>
    </row>
    <row r="18" spans="1:11" x14ac:dyDescent="0.25">
      <c r="A18" s="42">
        <v>2</v>
      </c>
      <c r="B18" s="43" t="s">
        <v>13</v>
      </c>
      <c r="C18" s="43" t="s">
        <v>392</v>
      </c>
      <c r="D18" s="43" t="s">
        <v>672</v>
      </c>
      <c r="E18" s="43" t="s">
        <v>393</v>
      </c>
      <c r="F18" s="44">
        <v>3086332.18</v>
      </c>
      <c r="G18" s="44">
        <v>0</v>
      </c>
      <c r="H18" s="44">
        <v>3086332.18</v>
      </c>
      <c r="I18" s="44">
        <v>1507070.79</v>
      </c>
      <c r="J18" s="45">
        <v>0.48830479096388124</v>
      </c>
      <c r="K18" s="50">
        <f>SUM(I3:I18)</f>
        <v>31584203.649999999</v>
      </c>
    </row>
    <row r="19" spans="1:11" x14ac:dyDescent="0.25">
      <c r="A19" s="42">
        <v>2</v>
      </c>
      <c r="B19" s="43" t="s">
        <v>13</v>
      </c>
      <c r="C19" s="43" t="s">
        <v>472</v>
      </c>
      <c r="D19" s="43" t="s">
        <v>672</v>
      </c>
      <c r="E19" s="43" t="s">
        <v>473</v>
      </c>
      <c r="F19" s="44">
        <v>3000000</v>
      </c>
      <c r="G19" s="44">
        <v>0</v>
      </c>
      <c r="H19" s="44">
        <v>3000000</v>
      </c>
      <c r="I19" s="44">
        <v>0</v>
      </c>
      <c r="J19" s="45">
        <v>0</v>
      </c>
    </row>
    <row r="20" spans="1:11" x14ac:dyDescent="0.25">
      <c r="A20" s="42">
        <v>2</v>
      </c>
      <c r="B20" s="43" t="s">
        <v>13</v>
      </c>
      <c r="C20" s="43" t="s">
        <v>512</v>
      </c>
      <c r="D20" s="43" t="s">
        <v>672</v>
      </c>
      <c r="E20" s="43" t="s">
        <v>513</v>
      </c>
      <c r="F20" s="44">
        <v>100000</v>
      </c>
      <c r="G20" s="44">
        <v>0</v>
      </c>
      <c r="H20" s="44">
        <v>100000</v>
      </c>
      <c r="I20" s="44">
        <v>0</v>
      </c>
      <c r="J20" s="45">
        <v>0</v>
      </c>
    </row>
    <row r="21" spans="1:11" x14ac:dyDescent="0.25">
      <c r="A21" s="42">
        <v>2</v>
      </c>
      <c r="B21" s="43" t="s">
        <v>13</v>
      </c>
      <c r="C21" s="43" t="s">
        <v>522</v>
      </c>
      <c r="D21" s="43" t="s">
        <v>672</v>
      </c>
      <c r="E21" s="43" t="s">
        <v>523</v>
      </c>
      <c r="F21" s="44">
        <v>700000</v>
      </c>
      <c r="G21" s="44">
        <v>0</v>
      </c>
      <c r="H21" s="44">
        <v>700000</v>
      </c>
      <c r="I21" s="44">
        <v>0</v>
      </c>
      <c r="J21" s="45">
        <v>0</v>
      </c>
    </row>
    <row r="22" spans="1:11" x14ac:dyDescent="0.25">
      <c r="A22" s="42">
        <v>2</v>
      </c>
      <c r="B22" s="43" t="s">
        <v>13</v>
      </c>
      <c r="C22" s="43" t="s">
        <v>526</v>
      </c>
      <c r="D22" s="43" t="s">
        <v>672</v>
      </c>
      <c r="E22" s="43" t="s">
        <v>527</v>
      </c>
      <c r="F22" s="44">
        <v>700000</v>
      </c>
      <c r="G22" s="44">
        <v>0</v>
      </c>
      <c r="H22" s="44">
        <v>700000</v>
      </c>
      <c r="I22" s="44">
        <v>0</v>
      </c>
      <c r="J22" s="45">
        <v>0</v>
      </c>
    </row>
    <row r="23" spans="1:11" x14ac:dyDescent="0.25">
      <c r="A23" s="42">
        <v>2</v>
      </c>
      <c r="B23" s="43" t="s">
        <v>13</v>
      </c>
      <c r="C23" s="43" t="s">
        <v>542</v>
      </c>
      <c r="D23" s="43" t="s">
        <v>672</v>
      </c>
      <c r="E23" s="43" t="s">
        <v>543</v>
      </c>
      <c r="F23" s="44">
        <v>1058804.83</v>
      </c>
      <c r="G23" s="44">
        <v>0</v>
      </c>
      <c r="H23" s="44">
        <v>1058804.83</v>
      </c>
      <c r="I23" s="44">
        <v>0</v>
      </c>
      <c r="J23" s="45">
        <v>0</v>
      </c>
    </row>
    <row r="24" spans="1:11" x14ac:dyDescent="0.25">
      <c r="A24" s="42"/>
      <c r="B24" s="43" t="s">
        <v>660</v>
      </c>
      <c r="C24" s="43" t="s">
        <v>660</v>
      </c>
      <c r="D24" s="43"/>
      <c r="E24" s="43" t="s">
        <v>660</v>
      </c>
      <c r="F24" s="44" t="s">
        <v>662</v>
      </c>
      <c r="G24" s="44" t="s">
        <v>662</v>
      </c>
      <c r="H24" s="44" t="s">
        <v>662</v>
      </c>
      <c r="I24" s="44" t="s">
        <v>662</v>
      </c>
      <c r="J24" s="45" t="s">
        <v>682</v>
      </c>
    </row>
    <row r="25" spans="1:11" x14ac:dyDescent="0.25">
      <c r="A25" s="42"/>
      <c r="B25" s="43" t="s">
        <v>660</v>
      </c>
      <c r="C25" s="43" t="s">
        <v>660</v>
      </c>
      <c r="D25" s="43"/>
      <c r="E25" s="46" t="s">
        <v>717</v>
      </c>
      <c r="F25" s="48">
        <f>SUM(F3:F24)</f>
        <v>74301612.74000001</v>
      </c>
      <c r="G25" s="48">
        <f>SUM(G3:G24)</f>
        <v>989566</v>
      </c>
      <c r="H25" s="48">
        <f>SUM(H3:H24)</f>
        <v>75291178.74000001</v>
      </c>
      <c r="I25" s="48">
        <f>SUM(I3:I24)</f>
        <v>31584203.649999999</v>
      </c>
      <c r="J25" s="47">
        <f>I25/H25</f>
        <v>0.41949407857019289</v>
      </c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C1" workbookViewId="0">
      <selection activeCell="K18" sqref="K18"/>
    </sheetView>
  </sheetViews>
  <sheetFormatPr baseColWidth="10" defaultRowHeight="15" x14ac:dyDescent="0.25"/>
  <cols>
    <col min="3" max="3" width="14" bestFit="1" customWidth="1"/>
    <col min="5" max="5" width="61" customWidth="1"/>
    <col min="6" max="6" width="21.28515625" bestFit="1" customWidth="1"/>
    <col min="7" max="7" width="18" customWidth="1"/>
    <col min="8" max="9" width="21.28515625" bestFit="1" customWidth="1"/>
    <col min="10" max="10" width="15.42578125" customWidth="1"/>
    <col min="11" max="11" width="12.7109375" bestFit="1" customWidth="1"/>
  </cols>
  <sheetData>
    <row r="1" spans="1:10" ht="18.75" x14ac:dyDescent="0.3">
      <c r="A1" s="57" t="s">
        <v>727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30</v>
      </c>
      <c r="D3" s="43" t="s">
        <v>673</v>
      </c>
      <c r="E3" s="43" t="s">
        <v>31</v>
      </c>
      <c r="F3" s="44">
        <v>8957793.7300000004</v>
      </c>
      <c r="G3" s="44">
        <v>0</v>
      </c>
      <c r="H3" s="44">
        <v>8957793.7300000004</v>
      </c>
      <c r="I3" s="44">
        <v>4174003</v>
      </c>
      <c r="J3" s="45">
        <v>0.46596328580564444</v>
      </c>
    </row>
    <row r="4" spans="1:10" x14ac:dyDescent="0.25">
      <c r="A4" s="42">
        <v>2</v>
      </c>
      <c r="B4" s="43" t="s">
        <v>13</v>
      </c>
      <c r="C4" s="43" t="s">
        <v>82</v>
      </c>
      <c r="D4" s="43" t="s">
        <v>673</v>
      </c>
      <c r="E4" s="43" t="s">
        <v>83</v>
      </c>
      <c r="F4" s="44">
        <v>2085381.72</v>
      </c>
      <c r="G4" s="44">
        <v>273415</v>
      </c>
      <c r="H4" s="44">
        <v>2358796.7200000002</v>
      </c>
      <c r="I4" s="44">
        <v>942675</v>
      </c>
      <c r="J4" s="45">
        <v>0.39964232271783046</v>
      </c>
    </row>
    <row r="5" spans="1:10" x14ac:dyDescent="0.25">
      <c r="A5" s="42">
        <v>2</v>
      </c>
      <c r="B5" s="43" t="s">
        <v>13</v>
      </c>
      <c r="C5" s="43" t="s">
        <v>106</v>
      </c>
      <c r="D5" s="43" t="s">
        <v>673</v>
      </c>
      <c r="E5" s="43" t="s">
        <v>107</v>
      </c>
      <c r="F5" s="44">
        <v>5822565.9199999999</v>
      </c>
      <c r="G5" s="44">
        <v>0</v>
      </c>
      <c r="H5" s="44">
        <v>5822565.9199999999</v>
      </c>
      <c r="I5" s="44">
        <v>2713103</v>
      </c>
      <c r="J5" s="45">
        <v>0.46596346649863263</v>
      </c>
    </row>
    <row r="6" spans="1:10" x14ac:dyDescent="0.25">
      <c r="A6" s="42">
        <v>2</v>
      </c>
      <c r="B6" s="43" t="s">
        <v>13</v>
      </c>
      <c r="C6" s="43" t="s">
        <v>130</v>
      </c>
      <c r="D6" s="43" t="s">
        <v>673</v>
      </c>
      <c r="E6" s="43" t="s">
        <v>131</v>
      </c>
      <c r="F6" s="44">
        <v>1610071.84</v>
      </c>
      <c r="G6" s="44">
        <v>0</v>
      </c>
      <c r="H6" s="44">
        <v>1610071.84</v>
      </c>
      <c r="I6" s="44">
        <v>0</v>
      </c>
      <c r="J6" s="45">
        <v>0</v>
      </c>
    </row>
    <row r="7" spans="1:10" x14ac:dyDescent="0.25">
      <c r="A7" s="42">
        <v>2</v>
      </c>
      <c r="B7" s="43" t="s">
        <v>13</v>
      </c>
      <c r="C7" s="43" t="s">
        <v>154</v>
      </c>
      <c r="D7" s="43" t="s">
        <v>673</v>
      </c>
      <c r="E7" s="43" t="s">
        <v>155</v>
      </c>
      <c r="F7" s="44">
        <v>1486265.89</v>
      </c>
      <c r="G7" s="44">
        <v>0</v>
      </c>
      <c r="H7" s="44">
        <v>1486265.89</v>
      </c>
      <c r="I7" s="44">
        <v>1412811</v>
      </c>
      <c r="J7" s="45">
        <v>0.95057755782849873</v>
      </c>
    </row>
    <row r="8" spans="1:10" x14ac:dyDescent="0.25">
      <c r="A8" s="42">
        <v>2</v>
      </c>
      <c r="B8" s="43" t="s">
        <v>13</v>
      </c>
      <c r="C8" s="43" t="s">
        <v>178</v>
      </c>
      <c r="D8" s="43" t="s">
        <v>673</v>
      </c>
      <c r="E8" s="43" t="s">
        <v>179</v>
      </c>
      <c r="F8" s="44">
        <v>976586.2</v>
      </c>
      <c r="G8" s="44">
        <v>128044</v>
      </c>
      <c r="H8" s="44">
        <v>1104630.2</v>
      </c>
      <c r="I8" s="44">
        <v>411838.64</v>
      </c>
      <c r="J8" s="45">
        <v>0.37282942291456456</v>
      </c>
    </row>
    <row r="9" spans="1:10" x14ac:dyDescent="0.25">
      <c r="A9" s="42">
        <v>2</v>
      </c>
      <c r="B9" s="43" t="s">
        <v>13</v>
      </c>
      <c r="C9" s="43" t="s">
        <v>202</v>
      </c>
      <c r="D9" s="43" t="s">
        <v>673</v>
      </c>
      <c r="E9" s="43" t="s">
        <v>203</v>
      </c>
      <c r="F9" s="44">
        <v>2769787.44</v>
      </c>
      <c r="G9" s="44">
        <v>0</v>
      </c>
      <c r="H9" s="44">
        <v>2769787.44</v>
      </c>
      <c r="I9" s="44">
        <v>1383479.46</v>
      </c>
      <c r="J9" s="45">
        <v>0.49948939764128614</v>
      </c>
    </row>
    <row r="10" spans="1:10" x14ac:dyDescent="0.25">
      <c r="A10" s="42">
        <v>2</v>
      </c>
      <c r="B10" s="43" t="s">
        <v>13</v>
      </c>
      <c r="C10" s="43" t="s">
        <v>226</v>
      </c>
      <c r="D10" s="43" t="s">
        <v>673</v>
      </c>
      <c r="E10" s="43" t="s">
        <v>227</v>
      </c>
      <c r="F10" s="44">
        <v>96642.97</v>
      </c>
      <c r="G10" s="44">
        <v>0</v>
      </c>
      <c r="H10" s="44">
        <v>96642.97</v>
      </c>
      <c r="I10" s="44">
        <v>48272.13</v>
      </c>
      <c r="J10" s="45">
        <v>0.49948930584397394</v>
      </c>
    </row>
    <row r="11" spans="1:10" x14ac:dyDescent="0.25">
      <c r="A11" s="42">
        <v>2</v>
      </c>
      <c r="B11" s="43" t="s">
        <v>13</v>
      </c>
      <c r="C11" s="43" t="s">
        <v>250</v>
      </c>
      <c r="D11" s="43" t="s">
        <v>673</v>
      </c>
      <c r="E11" s="43" t="s">
        <v>251</v>
      </c>
      <c r="F11" s="44">
        <v>289928.90000000002</v>
      </c>
      <c r="G11" s="44">
        <v>0</v>
      </c>
      <c r="H11" s="44">
        <v>289928.90000000002</v>
      </c>
      <c r="I11" s="44">
        <v>144816.42000000001</v>
      </c>
      <c r="J11" s="45">
        <v>0.49948942654561168</v>
      </c>
    </row>
    <row r="12" spans="1:10" x14ac:dyDescent="0.25">
      <c r="A12" s="42">
        <v>2</v>
      </c>
      <c r="B12" s="43" t="s">
        <v>13</v>
      </c>
      <c r="C12" s="43" t="s">
        <v>274</v>
      </c>
      <c r="D12" s="43" t="s">
        <v>673</v>
      </c>
      <c r="E12" s="43" t="s">
        <v>275</v>
      </c>
      <c r="F12" s="44">
        <v>966429.67</v>
      </c>
      <c r="G12" s="44">
        <v>0</v>
      </c>
      <c r="H12" s="44">
        <v>966429.67</v>
      </c>
      <c r="I12" s="44">
        <v>482721.38</v>
      </c>
      <c r="J12" s="45">
        <v>0.49948940412808307</v>
      </c>
    </row>
    <row r="13" spans="1:10" x14ac:dyDescent="0.25">
      <c r="A13" s="42">
        <v>2</v>
      </c>
      <c r="B13" s="43" t="s">
        <v>13</v>
      </c>
      <c r="C13" s="43" t="s">
        <v>298</v>
      </c>
      <c r="D13" s="43" t="s">
        <v>673</v>
      </c>
      <c r="E13" s="43" t="s">
        <v>299</v>
      </c>
      <c r="F13" s="44">
        <v>48321.48</v>
      </c>
      <c r="G13" s="44">
        <v>0</v>
      </c>
      <c r="H13" s="44">
        <v>48321.48</v>
      </c>
      <c r="I13" s="44">
        <v>24136.07</v>
      </c>
      <c r="J13" s="45">
        <v>0.49948946100160835</v>
      </c>
    </row>
    <row r="14" spans="1:10" x14ac:dyDescent="0.25">
      <c r="A14" s="42">
        <v>2</v>
      </c>
      <c r="B14" s="43" t="s">
        <v>13</v>
      </c>
      <c r="C14" s="43" t="s">
        <v>322</v>
      </c>
      <c r="D14" s="43" t="s">
        <v>673</v>
      </c>
      <c r="E14" s="43" t="s">
        <v>323</v>
      </c>
      <c r="F14" s="44">
        <v>48321.48</v>
      </c>
      <c r="G14" s="44">
        <v>0</v>
      </c>
      <c r="H14" s="44">
        <v>48321.48</v>
      </c>
      <c r="I14" s="44">
        <v>24136.07</v>
      </c>
      <c r="J14" s="45">
        <v>0.49948946100160835</v>
      </c>
    </row>
    <row r="15" spans="1:10" x14ac:dyDescent="0.25">
      <c r="A15" s="42">
        <v>2</v>
      </c>
      <c r="B15" s="43" t="s">
        <v>13</v>
      </c>
      <c r="C15" s="43" t="s">
        <v>346</v>
      </c>
      <c r="D15" s="43" t="s">
        <v>673</v>
      </c>
      <c r="E15" s="43" t="s">
        <v>347</v>
      </c>
      <c r="F15" s="44">
        <v>289928.90000000002</v>
      </c>
      <c r="G15" s="44">
        <v>0</v>
      </c>
      <c r="H15" s="44">
        <v>289928.90000000002</v>
      </c>
      <c r="I15" s="44">
        <v>144816.42000000001</v>
      </c>
      <c r="J15" s="45">
        <v>0.49948942654561168</v>
      </c>
    </row>
    <row r="16" spans="1:10" x14ac:dyDescent="0.25">
      <c r="A16" s="42">
        <v>2</v>
      </c>
      <c r="B16" s="43" t="s">
        <v>13</v>
      </c>
      <c r="C16" s="43" t="s">
        <v>370</v>
      </c>
      <c r="D16" s="43" t="s">
        <v>673</v>
      </c>
      <c r="E16" s="43" t="s">
        <v>371</v>
      </c>
      <c r="F16" s="44">
        <v>579857.80000000005</v>
      </c>
      <c r="G16" s="44">
        <v>0</v>
      </c>
      <c r="H16" s="44">
        <v>579857.80000000005</v>
      </c>
      <c r="I16" s="44">
        <v>289632.84999999998</v>
      </c>
      <c r="J16" s="45">
        <v>0.49948944379121907</v>
      </c>
    </row>
    <row r="17" spans="1:11" x14ac:dyDescent="0.25">
      <c r="A17" s="42">
        <v>2</v>
      </c>
      <c r="B17" s="43" t="s">
        <v>13</v>
      </c>
      <c r="C17" s="43" t="s">
        <v>394</v>
      </c>
      <c r="D17" s="43" t="s">
        <v>673</v>
      </c>
      <c r="E17" s="43" t="s">
        <v>395</v>
      </c>
      <c r="F17" s="44">
        <v>1223499.97</v>
      </c>
      <c r="G17" s="44">
        <v>0</v>
      </c>
      <c r="H17" s="44">
        <v>1223499.97</v>
      </c>
      <c r="I17" s="44">
        <v>611125.28</v>
      </c>
      <c r="J17" s="45">
        <v>0.49948941151179599</v>
      </c>
      <c r="K17" s="50">
        <f>SUM(I3:I17)</f>
        <v>12807566.720000003</v>
      </c>
    </row>
    <row r="18" spans="1:11" x14ac:dyDescent="0.25">
      <c r="A18" s="42">
        <v>2</v>
      </c>
      <c r="B18" s="43" t="s">
        <v>13</v>
      </c>
      <c r="C18" s="43" t="s">
        <v>544</v>
      </c>
      <c r="D18" s="43" t="s">
        <v>673</v>
      </c>
      <c r="E18" s="43" t="s">
        <v>545</v>
      </c>
      <c r="F18" s="44">
        <v>1250000</v>
      </c>
      <c r="G18" s="44">
        <v>0</v>
      </c>
      <c r="H18" s="44">
        <v>1250000</v>
      </c>
      <c r="I18" s="44">
        <v>310000</v>
      </c>
      <c r="J18" s="45">
        <v>0.248</v>
      </c>
    </row>
    <row r="19" spans="1:11" x14ac:dyDescent="0.25">
      <c r="A19" s="42"/>
      <c r="B19" s="43" t="s">
        <v>660</v>
      </c>
      <c r="C19" s="43" t="s">
        <v>660</v>
      </c>
      <c r="D19" s="43"/>
      <c r="E19" s="43" t="s">
        <v>660</v>
      </c>
      <c r="F19" s="44" t="s">
        <v>662</v>
      </c>
      <c r="G19" s="44" t="s">
        <v>662</v>
      </c>
      <c r="H19" s="44" t="s">
        <v>662</v>
      </c>
      <c r="I19" s="44" t="s">
        <v>662</v>
      </c>
      <c r="J19" s="45" t="s">
        <v>682</v>
      </c>
    </row>
    <row r="20" spans="1:11" x14ac:dyDescent="0.25">
      <c r="A20" s="42"/>
      <c r="B20" s="43" t="s">
        <v>660</v>
      </c>
      <c r="C20" s="43" t="s">
        <v>660</v>
      </c>
      <c r="D20" s="43"/>
      <c r="E20" s="46" t="s">
        <v>717</v>
      </c>
      <c r="F20" s="48">
        <f>SUM(F3:F19)</f>
        <v>28501383.91</v>
      </c>
      <c r="G20" s="48">
        <f>SUM(G3:G19)</f>
        <v>401459</v>
      </c>
      <c r="H20" s="48">
        <f>SUM(H3:H19)</f>
        <v>28902842.91</v>
      </c>
      <c r="I20" s="48">
        <f>SUM(I3:I19)</f>
        <v>13117566.720000003</v>
      </c>
      <c r="J20" s="47">
        <f>I20/H20</f>
        <v>0.45385039668404031</v>
      </c>
    </row>
  </sheetData>
  <mergeCells count="1"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C1" workbookViewId="0">
      <selection activeCell="K4" sqref="K4"/>
    </sheetView>
  </sheetViews>
  <sheetFormatPr baseColWidth="10" defaultRowHeight="15" x14ac:dyDescent="0.25"/>
  <cols>
    <col min="3" max="3" width="14" bestFit="1" customWidth="1"/>
    <col min="5" max="5" width="56.5703125" customWidth="1"/>
    <col min="6" max="6" width="21.28515625" bestFit="1" customWidth="1"/>
    <col min="7" max="7" width="18" customWidth="1"/>
    <col min="8" max="9" width="21.28515625" bestFit="1" customWidth="1"/>
    <col min="10" max="10" width="15.42578125" customWidth="1"/>
    <col min="11" max="11" width="11.7109375" bestFit="1" customWidth="1"/>
  </cols>
  <sheetData>
    <row r="1" spans="1:11" ht="18.75" x14ac:dyDescent="0.3">
      <c r="A1" s="57" t="s">
        <v>728</v>
      </c>
      <c r="B1" s="57"/>
      <c r="C1" s="57"/>
      <c r="D1" s="57"/>
      <c r="E1" s="57"/>
      <c r="F1" s="57"/>
      <c r="G1" s="57"/>
      <c r="H1" s="57"/>
      <c r="I1" s="57"/>
      <c r="J1" s="57"/>
    </row>
    <row r="2" spans="1:11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1" x14ac:dyDescent="0.25">
      <c r="A3" s="42">
        <v>2</v>
      </c>
      <c r="B3" s="43" t="s">
        <v>13</v>
      </c>
      <c r="C3" s="43" t="s">
        <v>474</v>
      </c>
      <c r="D3" s="43" t="s">
        <v>678</v>
      </c>
      <c r="E3" s="43" t="s">
        <v>475</v>
      </c>
      <c r="F3" s="44">
        <v>18460612.5</v>
      </c>
      <c r="G3" s="44">
        <v>0</v>
      </c>
      <c r="H3" s="44">
        <v>18460612.5</v>
      </c>
      <c r="I3" s="44">
        <v>7621175.9100000001</v>
      </c>
      <c r="J3" s="45">
        <v>0.41283440135044275</v>
      </c>
    </row>
    <row r="4" spans="1:11" x14ac:dyDescent="0.25">
      <c r="A4" s="42">
        <v>2</v>
      </c>
      <c r="B4" s="43" t="s">
        <v>13</v>
      </c>
      <c r="C4" s="43" t="s">
        <v>546</v>
      </c>
      <c r="D4" s="43" t="s">
        <v>678</v>
      </c>
      <c r="E4" s="43" t="s">
        <v>547</v>
      </c>
      <c r="F4" s="44">
        <v>1230707.5</v>
      </c>
      <c r="G4" s="44">
        <v>0</v>
      </c>
      <c r="H4" s="44">
        <v>1230707.5</v>
      </c>
      <c r="I4" s="44">
        <v>0</v>
      </c>
      <c r="J4" s="45">
        <v>0</v>
      </c>
      <c r="K4" s="50">
        <f>SUM(I3:I4)</f>
        <v>7621175.9100000001</v>
      </c>
    </row>
    <row r="5" spans="1:11" x14ac:dyDescent="0.25">
      <c r="A5" s="42">
        <v>2</v>
      </c>
      <c r="B5" s="43" t="s">
        <v>13</v>
      </c>
      <c r="C5" s="43" t="s">
        <v>610</v>
      </c>
      <c r="D5" s="43" t="s">
        <v>678</v>
      </c>
      <c r="E5" s="43" t="s">
        <v>611</v>
      </c>
      <c r="F5" s="44">
        <v>75000</v>
      </c>
      <c r="G5" s="44">
        <v>0</v>
      </c>
      <c r="H5" s="44">
        <v>75000</v>
      </c>
      <c r="I5" s="44">
        <v>0</v>
      </c>
      <c r="J5" s="45">
        <v>0</v>
      </c>
      <c r="K5" s="50">
        <f>SUM(I5)</f>
        <v>0</v>
      </c>
    </row>
    <row r="6" spans="1:11" x14ac:dyDescent="0.25">
      <c r="A6" s="42">
        <v>2</v>
      </c>
      <c r="B6" s="43" t="s">
        <v>13</v>
      </c>
      <c r="C6" s="43" t="s">
        <v>632</v>
      </c>
      <c r="D6" s="43" t="s">
        <v>678</v>
      </c>
      <c r="E6" s="43" t="s">
        <v>633</v>
      </c>
      <c r="F6" s="44">
        <v>0</v>
      </c>
      <c r="G6" s="44">
        <v>500000</v>
      </c>
      <c r="H6" s="44">
        <v>500000</v>
      </c>
      <c r="I6" s="44">
        <v>158000</v>
      </c>
      <c r="J6" s="45">
        <v>0.316</v>
      </c>
      <c r="K6" s="50">
        <f>SUM(I6)</f>
        <v>158000</v>
      </c>
    </row>
    <row r="7" spans="1:11" x14ac:dyDescent="0.25">
      <c r="A7" s="42"/>
      <c r="B7" s="43" t="s">
        <v>660</v>
      </c>
      <c r="C7" s="43" t="s">
        <v>660</v>
      </c>
      <c r="D7" s="43"/>
      <c r="E7" s="43" t="s">
        <v>660</v>
      </c>
      <c r="F7" s="44" t="s">
        <v>662</v>
      </c>
      <c r="G7" s="44" t="s">
        <v>662</v>
      </c>
      <c r="H7" s="44" t="s">
        <v>662</v>
      </c>
      <c r="I7" s="44" t="s">
        <v>662</v>
      </c>
      <c r="J7" s="45" t="s">
        <v>682</v>
      </c>
    </row>
    <row r="8" spans="1:11" x14ac:dyDescent="0.25">
      <c r="A8" s="42"/>
      <c r="B8" s="43" t="s">
        <v>660</v>
      </c>
      <c r="C8" s="43" t="s">
        <v>660</v>
      </c>
      <c r="D8" s="43"/>
      <c r="E8" s="46" t="s">
        <v>717</v>
      </c>
      <c r="F8" s="48">
        <f>SUM(F3:F7)</f>
        <v>19766320</v>
      </c>
      <c r="G8" s="48">
        <f>SUM(G3:G7)</f>
        <v>500000</v>
      </c>
      <c r="H8" s="48">
        <f>SUM(H3:H7)</f>
        <v>20266320</v>
      </c>
      <c r="I8" s="48">
        <f>SUM(I3:I7)</f>
        <v>7779175.9100000001</v>
      </c>
      <c r="J8" s="47">
        <f>I8/H8</f>
        <v>0.38384748242404149</v>
      </c>
    </row>
  </sheetData>
  <mergeCells count="1"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D1" workbookViewId="0">
      <selection activeCell="K19" sqref="K19"/>
    </sheetView>
  </sheetViews>
  <sheetFormatPr baseColWidth="10" defaultRowHeight="15" x14ac:dyDescent="0.25"/>
  <cols>
    <col min="3" max="3" width="14" bestFit="1" customWidth="1"/>
    <col min="5" max="5" width="70.5703125" bestFit="1" customWidth="1"/>
    <col min="6" max="6" width="21.28515625" bestFit="1" customWidth="1"/>
    <col min="7" max="7" width="18" customWidth="1"/>
    <col min="8" max="9" width="21.28515625" bestFit="1" customWidth="1"/>
    <col min="10" max="10" width="15.42578125" customWidth="1"/>
    <col min="11" max="11" width="12.7109375" bestFit="1" customWidth="1"/>
  </cols>
  <sheetData>
    <row r="1" spans="1:10" ht="18.75" x14ac:dyDescent="0.3">
      <c r="A1" s="57" t="s">
        <v>730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32</v>
      </c>
      <c r="D3" s="43" t="s">
        <v>675</v>
      </c>
      <c r="E3" s="43" t="s">
        <v>33</v>
      </c>
      <c r="F3" s="44">
        <v>63566977.090000004</v>
      </c>
      <c r="G3" s="44">
        <v>0</v>
      </c>
      <c r="H3" s="44">
        <v>63566977.090000004</v>
      </c>
      <c r="I3" s="44">
        <v>25981098</v>
      </c>
      <c r="J3" s="45">
        <v>0.40872004914147786</v>
      </c>
    </row>
    <row r="4" spans="1:10" x14ac:dyDescent="0.25">
      <c r="A4" s="42">
        <v>2</v>
      </c>
      <c r="B4" s="43" t="s">
        <v>13</v>
      </c>
      <c r="C4" s="43" t="s">
        <v>58</v>
      </c>
      <c r="D4" s="43" t="s">
        <v>675</v>
      </c>
      <c r="E4" s="43" t="s">
        <v>59</v>
      </c>
      <c r="F4" s="44">
        <v>1620000</v>
      </c>
      <c r="G4" s="44">
        <v>0</v>
      </c>
      <c r="H4" s="44">
        <v>1620000</v>
      </c>
      <c r="I4" s="44">
        <v>0</v>
      </c>
      <c r="J4" s="45">
        <v>0</v>
      </c>
    </row>
    <row r="5" spans="1:10" x14ac:dyDescent="0.25">
      <c r="A5" s="42">
        <v>2</v>
      </c>
      <c r="B5" s="43" t="s">
        <v>13</v>
      </c>
      <c r="C5" s="43" t="s">
        <v>84</v>
      </c>
      <c r="D5" s="43" t="s">
        <v>675</v>
      </c>
      <c r="E5" s="43" t="s">
        <v>85</v>
      </c>
      <c r="F5" s="44">
        <v>8496444.4000000004</v>
      </c>
      <c r="G5" s="44">
        <v>0</v>
      </c>
      <c r="H5" s="44">
        <v>8496444.4000000004</v>
      </c>
      <c r="I5" s="44">
        <v>3380951</v>
      </c>
      <c r="J5" s="45">
        <v>0.39792539571023378</v>
      </c>
    </row>
    <row r="6" spans="1:10" x14ac:dyDescent="0.25">
      <c r="A6" s="42">
        <v>2</v>
      </c>
      <c r="B6" s="43" t="s">
        <v>13</v>
      </c>
      <c r="C6" s="43" t="s">
        <v>108</v>
      </c>
      <c r="D6" s="43" t="s">
        <v>675</v>
      </c>
      <c r="E6" s="43" t="s">
        <v>109</v>
      </c>
      <c r="F6" s="44">
        <v>23135101.359999999</v>
      </c>
      <c r="G6" s="44">
        <v>0</v>
      </c>
      <c r="H6" s="44">
        <v>23135101.359999999</v>
      </c>
      <c r="I6" s="44">
        <v>5521532</v>
      </c>
      <c r="J6" s="45">
        <v>0.238664698895445</v>
      </c>
    </row>
    <row r="7" spans="1:10" x14ac:dyDescent="0.25">
      <c r="A7" s="42">
        <v>2</v>
      </c>
      <c r="B7" s="43" t="s">
        <v>13</v>
      </c>
      <c r="C7" s="43" t="s">
        <v>132</v>
      </c>
      <c r="D7" s="43" t="s">
        <v>675</v>
      </c>
      <c r="E7" s="43" t="s">
        <v>133</v>
      </c>
      <c r="F7" s="44">
        <v>8992606.3900000006</v>
      </c>
      <c r="G7" s="44">
        <v>0</v>
      </c>
      <c r="H7" s="44">
        <v>8992606.3900000006</v>
      </c>
      <c r="I7" s="44">
        <v>0</v>
      </c>
      <c r="J7" s="45">
        <v>0</v>
      </c>
    </row>
    <row r="8" spans="1:10" x14ac:dyDescent="0.25">
      <c r="A8" s="42">
        <v>2</v>
      </c>
      <c r="B8" s="43" t="s">
        <v>13</v>
      </c>
      <c r="C8" s="43" t="s">
        <v>156</v>
      </c>
      <c r="D8" s="43" t="s">
        <v>675</v>
      </c>
      <c r="E8" s="43" t="s">
        <v>157</v>
      </c>
      <c r="F8" s="44">
        <v>8301122.8499999996</v>
      </c>
      <c r="G8" s="44">
        <v>0</v>
      </c>
      <c r="H8" s="44">
        <v>8301122.8499999996</v>
      </c>
      <c r="I8" s="44">
        <v>5728182.3600000003</v>
      </c>
      <c r="J8" s="45">
        <v>0.69004910100806427</v>
      </c>
    </row>
    <row r="9" spans="1:10" x14ac:dyDescent="0.25">
      <c r="A9" s="42">
        <v>2</v>
      </c>
      <c r="B9" s="43" t="s">
        <v>13</v>
      </c>
      <c r="C9" s="43" t="s">
        <v>180</v>
      </c>
      <c r="D9" s="43" t="s">
        <v>675</v>
      </c>
      <c r="E9" s="43" t="s">
        <v>181</v>
      </c>
      <c r="F9" s="44">
        <v>2834812.72</v>
      </c>
      <c r="G9" s="44">
        <v>0</v>
      </c>
      <c r="H9" s="44">
        <v>2834812.72</v>
      </c>
      <c r="I9" s="44">
        <v>768690.05</v>
      </c>
      <c r="J9" s="45">
        <v>0.27116078765160895</v>
      </c>
    </row>
    <row r="10" spans="1:10" x14ac:dyDescent="0.25">
      <c r="A10" s="42">
        <v>2</v>
      </c>
      <c r="B10" s="43" t="s">
        <v>13</v>
      </c>
      <c r="C10" s="43" t="s">
        <v>204</v>
      </c>
      <c r="D10" s="43" t="s">
        <v>675</v>
      </c>
      <c r="E10" s="43" t="s">
        <v>205</v>
      </c>
      <c r="F10" s="44">
        <v>15469873.890000001</v>
      </c>
      <c r="G10" s="44">
        <v>0</v>
      </c>
      <c r="H10" s="44">
        <v>15469873.890000001</v>
      </c>
      <c r="I10" s="44">
        <v>5974933.1299999999</v>
      </c>
      <c r="J10" s="45">
        <v>0.38623024159636504</v>
      </c>
    </row>
    <row r="11" spans="1:10" x14ac:dyDescent="0.25">
      <c r="A11" s="42">
        <v>2</v>
      </c>
      <c r="B11" s="43" t="s">
        <v>13</v>
      </c>
      <c r="C11" s="43" t="s">
        <v>228</v>
      </c>
      <c r="D11" s="43" t="s">
        <v>675</v>
      </c>
      <c r="E11" s="43" t="s">
        <v>229</v>
      </c>
      <c r="F11" s="44">
        <v>539772.29</v>
      </c>
      <c r="G11" s="44">
        <v>0</v>
      </c>
      <c r="H11" s="44">
        <v>539772.29</v>
      </c>
      <c r="I11" s="44">
        <v>208476.39</v>
      </c>
      <c r="J11" s="45">
        <v>0.38623025646611092</v>
      </c>
    </row>
    <row r="12" spans="1:10" x14ac:dyDescent="0.25">
      <c r="A12" s="42">
        <v>2</v>
      </c>
      <c r="B12" s="43" t="s">
        <v>13</v>
      </c>
      <c r="C12" s="43" t="s">
        <v>252</v>
      </c>
      <c r="D12" s="43" t="s">
        <v>675</v>
      </c>
      <c r="E12" s="43" t="s">
        <v>253</v>
      </c>
      <c r="F12" s="44">
        <v>1619316.88</v>
      </c>
      <c r="G12" s="44">
        <v>0</v>
      </c>
      <c r="H12" s="44">
        <v>1619316.88</v>
      </c>
      <c r="I12" s="44">
        <v>625429.16</v>
      </c>
      <c r="J12" s="45">
        <v>0.38623024790552424</v>
      </c>
    </row>
    <row r="13" spans="1:10" x14ac:dyDescent="0.25">
      <c r="A13" s="42">
        <v>2</v>
      </c>
      <c r="B13" s="43" t="s">
        <v>13</v>
      </c>
      <c r="C13" s="43" t="s">
        <v>276</v>
      </c>
      <c r="D13" s="43" t="s">
        <v>675</v>
      </c>
      <c r="E13" s="43" t="s">
        <v>277</v>
      </c>
      <c r="F13" s="44">
        <v>5397722.9199999999</v>
      </c>
      <c r="G13" s="44">
        <v>0</v>
      </c>
      <c r="H13" s="44">
        <v>5397722.9199999999</v>
      </c>
      <c r="I13" s="44">
        <v>2084763.83</v>
      </c>
      <c r="J13" s="45">
        <v>0.38623024206659351</v>
      </c>
    </row>
    <row r="14" spans="1:10" x14ac:dyDescent="0.25">
      <c r="A14" s="42">
        <v>2</v>
      </c>
      <c r="B14" s="43" t="s">
        <v>13</v>
      </c>
      <c r="C14" s="43" t="s">
        <v>300</v>
      </c>
      <c r="D14" s="43" t="s">
        <v>675</v>
      </c>
      <c r="E14" s="43" t="s">
        <v>301</v>
      </c>
      <c r="F14" s="44">
        <v>269886.15000000002</v>
      </c>
      <c r="G14" s="44">
        <v>0</v>
      </c>
      <c r="H14" s="44">
        <v>269886.15000000002</v>
      </c>
      <c r="I14" s="44">
        <v>104238.2</v>
      </c>
      <c r="J14" s="45">
        <v>0.38623026783701198</v>
      </c>
    </row>
    <row r="15" spans="1:10" x14ac:dyDescent="0.25">
      <c r="A15" s="42">
        <v>2</v>
      </c>
      <c r="B15" s="43" t="s">
        <v>13</v>
      </c>
      <c r="C15" s="43" t="s">
        <v>324</v>
      </c>
      <c r="D15" s="43" t="s">
        <v>675</v>
      </c>
      <c r="E15" s="43" t="s">
        <v>325</v>
      </c>
      <c r="F15" s="44">
        <v>269886.15000000002</v>
      </c>
      <c r="G15" s="44">
        <v>0</v>
      </c>
      <c r="H15" s="44">
        <v>269886.15000000002</v>
      </c>
      <c r="I15" s="44">
        <v>104238.2</v>
      </c>
      <c r="J15" s="45">
        <v>0.38623026783701198</v>
      </c>
    </row>
    <row r="16" spans="1:10" x14ac:dyDescent="0.25">
      <c r="A16" s="42">
        <v>2</v>
      </c>
      <c r="B16" s="43" t="s">
        <v>13</v>
      </c>
      <c r="C16" s="43" t="s">
        <v>348</v>
      </c>
      <c r="D16" s="43" t="s">
        <v>675</v>
      </c>
      <c r="E16" s="43" t="s">
        <v>349</v>
      </c>
      <c r="F16" s="44">
        <v>1619316.88</v>
      </c>
      <c r="G16" s="44">
        <v>0</v>
      </c>
      <c r="H16" s="44">
        <v>1619316.88</v>
      </c>
      <c r="I16" s="44">
        <v>625429.16</v>
      </c>
      <c r="J16" s="45">
        <v>0.38623024790552424</v>
      </c>
    </row>
    <row r="17" spans="1:11" x14ac:dyDescent="0.25">
      <c r="A17" s="42">
        <v>2</v>
      </c>
      <c r="B17" s="43" t="s">
        <v>13</v>
      </c>
      <c r="C17" s="43" t="s">
        <v>372</v>
      </c>
      <c r="D17" s="43" t="s">
        <v>675</v>
      </c>
      <c r="E17" s="43" t="s">
        <v>373</v>
      </c>
      <c r="F17" s="44">
        <v>3238633.75</v>
      </c>
      <c r="G17" s="44">
        <v>0</v>
      </c>
      <c r="H17" s="44">
        <v>3238633.75</v>
      </c>
      <c r="I17" s="44">
        <v>1250858.3</v>
      </c>
      <c r="J17" s="45">
        <v>0.38623024292265218</v>
      </c>
    </row>
    <row r="18" spans="1:11" x14ac:dyDescent="0.25">
      <c r="A18" s="42">
        <v>2</v>
      </c>
      <c r="B18" s="43" t="s">
        <v>13</v>
      </c>
      <c r="C18" s="43" t="s">
        <v>396</v>
      </c>
      <c r="D18" s="43" t="s">
        <v>675</v>
      </c>
      <c r="E18" s="43" t="s">
        <v>397</v>
      </c>
      <c r="F18" s="44">
        <v>6833517.2199999997</v>
      </c>
      <c r="G18" s="44">
        <v>0</v>
      </c>
      <c r="H18" s="44">
        <v>6833517.2199999997</v>
      </c>
      <c r="I18" s="44">
        <v>2451099.62</v>
      </c>
      <c r="J18" s="45">
        <v>0.35868785298824496</v>
      </c>
      <c r="K18" s="50">
        <f>SUM(I3:I18)</f>
        <v>54809919.399999991</v>
      </c>
    </row>
    <row r="19" spans="1:11" x14ac:dyDescent="0.25">
      <c r="A19" s="42">
        <v>2</v>
      </c>
      <c r="B19" s="43" t="s">
        <v>13</v>
      </c>
      <c r="C19" s="43" t="s">
        <v>612</v>
      </c>
      <c r="D19" s="43" t="s">
        <v>675</v>
      </c>
      <c r="E19" s="43" t="s">
        <v>613</v>
      </c>
      <c r="F19" s="44">
        <v>1214225</v>
      </c>
      <c r="G19" s="44">
        <v>0</v>
      </c>
      <c r="H19" s="44">
        <v>1214225</v>
      </c>
      <c r="I19" s="44">
        <v>1100265.51</v>
      </c>
      <c r="J19" s="45">
        <v>0.90614631555107172</v>
      </c>
    </row>
    <row r="20" spans="1:11" x14ac:dyDescent="0.25">
      <c r="A20" s="42"/>
      <c r="B20" s="43" t="s">
        <v>660</v>
      </c>
      <c r="C20" s="43" t="s">
        <v>660</v>
      </c>
      <c r="D20" s="43"/>
      <c r="E20" s="43" t="s">
        <v>660</v>
      </c>
      <c r="F20" s="44" t="s">
        <v>662</v>
      </c>
      <c r="G20" s="44" t="s">
        <v>662</v>
      </c>
      <c r="H20" s="44" t="s">
        <v>662</v>
      </c>
      <c r="I20" s="44" t="s">
        <v>662</v>
      </c>
      <c r="J20" s="45" t="s">
        <v>682</v>
      </c>
    </row>
    <row r="21" spans="1:11" x14ac:dyDescent="0.25">
      <c r="A21" s="42"/>
      <c r="B21" s="43" t="s">
        <v>660</v>
      </c>
      <c r="C21" s="43" t="s">
        <v>660</v>
      </c>
      <c r="D21" s="43"/>
      <c r="E21" s="46" t="s">
        <v>717</v>
      </c>
      <c r="F21" s="48">
        <f>SUM(F3:F20)</f>
        <v>153419215.94</v>
      </c>
      <c r="G21" s="48">
        <f>SUM(G3:G20)</f>
        <v>0</v>
      </c>
      <c r="H21" s="48">
        <f>SUM(H3:H20)</f>
        <v>153419215.94</v>
      </c>
      <c r="I21" s="48">
        <f>SUM(I3:I20)</f>
        <v>55910184.909999989</v>
      </c>
      <c r="J21" s="47">
        <f>I21/H21</f>
        <v>0.36442752341965845</v>
      </c>
    </row>
  </sheetData>
  <mergeCells count="1">
    <mergeCell ref="A1:J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D1" workbookViewId="0">
      <selection activeCell="A28" sqref="A28"/>
    </sheetView>
  </sheetViews>
  <sheetFormatPr baseColWidth="10" defaultRowHeight="15" x14ac:dyDescent="0.25"/>
  <cols>
    <col min="3" max="3" width="14" bestFit="1" customWidth="1"/>
    <col min="5" max="5" width="65.85546875" customWidth="1"/>
    <col min="6" max="6" width="21.28515625" bestFit="1" customWidth="1"/>
    <col min="7" max="7" width="18" customWidth="1"/>
    <col min="8" max="9" width="21.28515625" bestFit="1" customWidth="1"/>
    <col min="10" max="10" width="15.42578125" customWidth="1"/>
    <col min="11" max="11" width="13.7109375" bestFit="1" customWidth="1"/>
  </cols>
  <sheetData>
    <row r="1" spans="1:10" ht="18.75" x14ac:dyDescent="0.3">
      <c r="A1" s="57" t="s">
        <v>729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34</v>
      </c>
      <c r="D3" s="43" t="s">
        <v>676</v>
      </c>
      <c r="E3" s="43" t="s">
        <v>35</v>
      </c>
      <c r="F3" s="44">
        <v>121243294.34</v>
      </c>
      <c r="G3" s="44">
        <v>0</v>
      </c>
      <c r="H3" s="44">
        <v>121243294.34</v>
      </c>
      <c r="I3" s="44">
        <v>44492626</v>
      </c>
      <c r="J3" s="45">
        <v>0.36696978783197914</v>
      </c>
    </row>
    <row r="4" spans="1:10" x14ac:dyDescent="0.25">
      <c r="A4" s="42">
        <v>2</v>
      </c>
      <c r="B4" s="43" t="s">
        <v>13</v>
      </c>
      <c r="C4" s="43" t="s">
        <v>60</v>
      </c>
      <c r="D4" s="43" t="s">
        <v>676</v>
      </c>
      <c r="E4" s="43" t="s">
        <v>61</v>
      </c>
      <c r="F4" s="44">
        <v>1620000</v>
      </c>
      <c r="G4" s="44">
        <v>0</v>
      </c>
      <c r="H4" s="44">
        <v>1620000</v>
      </c>
      <c r="I4" s="44">
        <v>818367</v>
      </c>
      <c r="J4" s="45">
        <v>0.50516481481481479</v>
      </c>
    </row>
    <row r="5" spans="1:10" x14ac:dyDescent="0.25">
      <c r="A5" s="42">
        <v>2</v>
      </c>
      <c r="B5" s="43" t="s">
        <v>13</v>
      </c>
      <c r="C5" s="43" t="s">
        <v>86</v>
      </c>
      <c r="D5" s="43" t="s">
        <v>676</v>
      </c>
      <c r="E5" s="43" t="s">
        <v>87</v>
      </c>
      <c r="F5" s="44">
        <v>10486623.17</v>
      </c>
      <c r="G5" s="44">
        <v>0</v>
      </c>
      <c r="H5" s="44">
        <v>10486623.17</v>
      </c>
      <c r="I5" s="44">
        <v>6904572.4000000004</v>
      </c>
      <c r="J5" s="45">
        <v>0.65841713658144163</v>
      </c>
    </row>
    <row r="6" spans="1:10" x14ac:dyDescent="0.25">
      <c r="A6" s="42">
        <v>2</v>
      </c>
      <c r="B6" s="43" t="s">
        <v>13</v>
      </c>
      <c r="C6" s="43" t="s">
        <v>110</v>
      </c>
      <c r="D6" s="43" t="s">
        <v>676</v>
      </c>
      <c r="E6" s="43" t="s">
        <v>111</v>
      </c>
      <c r="F6" s="44">
        <v>49228233.310000002</v>
      </c>
      <c r="G6" s="44">
        <v>0</v>
      </c>
      <c r="H6" s="44">
        <v>49228233.310000002</v>
      </c>
      <c r="I6" s="44">
        <v>16462773.550000001</v>
      </c>
      <c r="J6" s="45">
        <v>0.33441731386805279</v>
      </c>
    </row>
    <row r="7" spans="1:10" x14ac:dyDescent="0.25">
      <c r="A7" s="42">
        <v>2</v>
      </c>
      <c r="B7" s="43" t="s">
        <v>13</v>
      </c>
      <c r="C7" s="43" t="s">
        <v>134</v>
      </c>
      <c r="D7" s="43" t="s">
        <v>676</v>
      </c>
      <c r="E7" s="43" t="s">
        <v>135</v>
      </c>
      <c r="F7" s="44">
        <v>17081516.289999999</v>
      </c>
      <c r="G7" s="44">
        <v>0</v>
      </c>
      <c r="H7" s="44">
        <v>17081516.289999999</v>
      </c>
      <c r="I7" s="44">
        <v>0</v>
      </c>
      <c r="J7" s="45">
        <v>0</v>
      </c>
    </row>
    <row r="8" spans="1:10" x14ac:dyDescent="0.25">
      <c r="A8" s="42">
        <v>2</v>
      </c>
      <c r="B8" s="43" t="s">
        <v>13</v>
      </c>
      <c r="C8" s="43" t="s">
        <v>158</v>
      </c>
      <c r="D8" s="43" t="s">
        <v>676</v>
      </c>
      <c r="E8" s="43" t="s">
        <v>159</v>
      </c>
      <c r="F8" s="44">
        <v>15768038.67</v>
      </c>
      <c r="G8" s="44">
        <v>0</v>
      </c>
      <c r="H8" s="44">
        <v>15768038.67</v>
      </c>
      <c r="I8" s="44">
        <v>12078689</v>
      </c>
      <c r="J8" s="45">
        <v>0.76602355262996069</v>
      </c>
    </row>
    <row r="9" spans="1:10" x14ac:dyDescent="0.25">
      <c r="A9" s="42">
        <v>2</v>
      </c>
      <c r="B9" s="43" t="s">
        <v>13</v>
      </c>
      <c r="C9" s="43" t="s">
        <v>182</v>
      </c>
      <c r="D9" s="43" t="s">
        <v>676</v>
      </c>
      <c r="E9" s="43" t="s">
        <v>183</v>
      </c>
      <c r="F9" s="44">
        <v>6714030.1299999999</v>
      </c>
      <c r="G9" s="44">
        <v>0</v>
      </c>
      <c r="H9" s="44">
        <v>6714030.1299999999</v>
      </c>
      <c r="I9" s="44">
        <v>2166712.2200000002</v>
      </c>
      <c r="J9" s="45">
        <v>0.32271410435270126</v>
      </c>
    </row>
    <row r="10" spans="1:10" x14ac:dyDescent="0.25">
      <c r="A10" s="42">
        <v>2</v>
      </c>
      <c r="B10" s="43" t="s">
        <v>13</v>
      </c>
      <c r="C10" s="43" t="s">
        <v>206</v>
      </c>
      <c r="D10" s="43" t="s">
        <v>676</v>
      </c>
      <c r="E10" s="43" t="s">
        <v>207</v>
      </c>
      <c r="F10" s="44">
        <v>29385129.469999999</v>
      </c>
      <c r="G10" s="44">
        <v>0</v>
      </c>
      <c r="H10" s="44">
        <v>29385129.469999999</v>
      </c>
      <c r="I10" s="44">
        <v>11838235.41</v>
      </c>
      <c r="J10" s="45">
        <v>0.40286483753920316</v>
      </c>
    </row>
    <row r="11" spans="1:10" x14ac:dyDescent="0.25">
      <c r="A11" s="42">
        <v>2</v>
      </c>
      <c r="B11" s="43" t="s">
        <v>13</v>
      </c>
      <c r="C11" s="43" t="s">
        <v>230</v>
      </c>
      <c r="D11" s="43" t="s">
        <v>676</v>
      </c>
      <c r="E11" s="43" t="s">
        <v>231</v>
      </c>
      <c r="F11" s="44">
        <v>1025301.1</v>
      </c>
      <c r="G11" s="44">
        <v>0</v>
      </c>
      <c r="H11" s="44">
        <v>1025301.1</v>
      </c>
      <c r="I11" s="44">
        <v>413057.76</v>
      </c>
      <c r="J11" s="45">
        <v>0.40286483648559435</v>
      </c>
    </row>
    <row r="12" spans="1:10" x14ac:dyDescent="0.25">
      <c r="A12" s="42">
        <v>2</v>
      </c>
      <c r="B12" s="43" t="s">
        <v>13</v>
      </c>
      <c r="C12" s="43" t="s">
        <v>254</v>
      </c>
      <c r="D12" s="43" t="s">
        <v>676</v>
      </c>
      <c r="E12" s="43" t="s">
        <v>255</v>
      </c>
      <c r="F12" s="44">
        <v>3075903.29</v>
      </c>
      <c r="G12" s="44">
        <v>0</v>
      </c>
      <c r="H12" s="44">
        <v>3075903.29</v>
      </c>
      <c r="I12" s="44">
        <v>1239173.28</v>
      </c>
      <c r="J12" s="45">
        <v>0.40286483779533916</v>
      </c>
    </row>
    <row r="13" spans="1:10" x14ac:dyDescent="0.25">
      <c r="A13" s="42">
        <v>2</v>
      </c>
      <c r="B13" s="43" t="s">
        <v>13</v>
      </c>
      <c r="C13" s="43" t="s">
        <v>278</v>
      </c>
      <c r="D13" s="43" t="s">
        <v>676</v>
      </c>
      <c r="E13" s="43" t="s">
        <v>279</v>
      </c>
      <c r="F13" s="44">
        <v>10253010.98</v>
      </c>
      <c r="G13" s="44">
        <v>0</v>
      </c>
      <c r="H13" s="44">
        <v>10253010.98</v>
      </c>
      <c r="I13" s="44">
        <v>4130577.61</v>
      </c>
      <c r="J13" s="45">
        <v>0.40286483824676445</v>
      </c>
    </row>
    <row r="14" spans="1:10" x14ac:dyDescent="0.25">
      <c r="A14" s="42">
        <v>2</v>
      </c>
      <c r="B14" s="43" t="s">
        <v>13</v>
      </c>
      <c r="C14" s="43" t="s">
        <v>302</v>
      </c>
      <c r="D14" s="43" t="s">
        <v>676</v>
      </c>
      <c r="E14" s="43" t="s">
        <v>303</v>
      </c>
      <c r="F14" s="44">
        <v>512650.55</v>
      </c>
      <c r="G14" s="44">
        <v>0</v>
      </c>
      <c r="H14" s="44">
        <v>512650.55</v>
      </c>
      <c r="I14" s="44">
        <v>206528.88</v>
      </c>
      <c r="J14" s="45">
        <v>0.40286483648559435</v>
      </c>
    </row>
    <row r="15" spans="1:10" x14ac:dyDescent="0.25">
      <c r="A15" s="42">
        <v>2</v>
      </c>
      <c r="B15" s="43" t="s">
        <v>13</v>
      </c>
      <c r="C15" s="43" t="s">
        <v>326</v>
      </c>
      <c r="D15" s="43" t="s">
        <v>676</v>
      </c>
      <c r="E15" s="43" t="s">
        <v>327</v>
      </c>
      <c r="F15" s="44">
        <v>512650.55</v>
      </c>
      <c r="G15" s="44">
        <v>0</v>
      </c>
      <c r="H15" s="44">
        <v>512650.55</v>
      </c>
      <c r="I15" s="44">
        <v>206528.88</v>
      </c>
      <c r="J15" s="45">
        <v>0.40286483648559435</v>
      </c>
    </row>
    <row r="16" spans="1:10" x14ac:dyDescent="0.25">
      <c r="A16" s="42">
        <v>2</v>
      </c>
      <c r="B16" s="43" t="s">
        <v>13</v>
      </c>
      <c r="C16" s="43" t="s">
        <v>350</v>
      </c>
      <c r="D16" s="43" t="s">
        <v>676</v>
      </c>
      <c r="E16" s="43" t="s">
        <v>351</v>
      </c>
      <c r="F16" s="44">
        <v>3075903.29</v>
      </c>
      <c r="G16" s="44">
        <v>0</v>
      </c>
      <c r="H16" s="44">
        <v>3075903.29</v>
      </c>
      <c r="I16" s="44">
        <v>1239173.28</v>
      </c>
      <c r="J16" s="45">
        <v>0.40286483779533916</v>
      </c>
    </row>
    <row r="17" spans="1:11" x14ac:dyDescent="0.25">
      <c r="A17" s="42">
        <v>2</v>
      </c>
      <c r="B17" s="43" t="s">
        <v>13</v>
      </c>
      <c r="C17" s="43" t="s">
        <v>374</v>
      </c>
      <c r="D17" s="43" t="s">
        <v>676</v>
      </c>
      <c r="E17" s="43" t="s">
        <v>375</v>
      </c>
      <c r="F17" s="44">
        <v>6151806.5899999999</v>
      </c>
      <c r="G17" s="44">
        <v>0</v>
      </c>
      <c r="H17" s="44">
        <v>6151806.5899999999</v>
      </c>
      <c r="I17" s="44">
        <v>2478346.5699999998</v>
      </c>
      <c r="J17" s="45">
        <v>0.40286483876600548</v>
      </c>
    </row>
    <row r="18" spans="1:11" x14ac:dyDescent="0.25">
      <c r="A18" s="42">
        <v>2</v>
      </c>
      <c r="B18" s="43" t="s">
        <v>13</v>
      </c>
      <c r="C18" s="43" t="s">
        <v>398</v>
      </c>
      <c r="D18" s="43" t="s">
        <v>676</v>
      </c>
      <c r="E18" s="43" t="s">
        <v>399</v>
      </c>
      <c r="F18" s="44">
        <v>12980311.9</v>
      </c>
      <c r="G18" s="44">
        <v>0</v>
      </c>
      <c r="H18" s="44">
        <v>12980311.9</v>
      </c>
      <c r="I18" s="44">
        <v>4832210.16</v>
      </c>
      <c r="J18" s="45">
        <v>0.37227226874263319</v>
      </c>
      <c r="K18" s="50">
        <f>SUM(I3:I18)</f>
        <v>109507571.99999999</v>
      </c>
    </row>
    <row r="19" spans="1:11" x14ac:dyDescent="0.25">
      <c r="A19" s="42">
        <v>2</v>
      </c>
      <c r="B19" s="43" t="s">
        <v>13</v>
      </c>
      <c r="C19" s="43" t="s">
        <v>422</v>
      </c>
      <c r="D19" s="43" t="s">
        <v>676</v>
      </c>
      <c r="E19" s="43" t="s">
        <v>423</v>
      </c>
      <c r="F19" s="44">
        <v>1728000</v>
      </c>
      <c r="G19" s="44">
        <v>-108000</v>
      </c>
      <c r="H19" s="44">
        <v>1620000</v>
      </c>
      <c r="I19" s="44">
        <v>0</v>
      </c>
      <c r="J19" s="45">
        <v>0</v>
      </c>
    </row>
    <row r="20" spans="1:11" x14ac:dyDescent="0.25">
      <c r="A20" s="42">
        <v>2</v>
      </c>
      <c r="B20" s="43" t="s">
        <v>13</v>
      </c>
      <c r="C20" s="43" t="s">
        <v>446</v>
      </c>
      <c r="D20" s="43" t="s">
        <v>676</v>
      </c>
      <c r="E20" s="43" t="s">
        <v>447</v>
      </c>
      <c r="F20" s="44">
        <v>590923.59</v>
      </c>
      <c r="G20" s="44">
        <v>0</v>
      </c>
      <c r="H20" s="44">
        <v>590923.59</v>
      </c>
      <c r="I20" s="44">
        <v>2355</v>
      </c>
      <c r="J20" s="45">
        <v>3.9852868287082602E-3</v>
      </c>
    </row>
    <row r="21" spans="1:11" x14ac:dyDescent="0.25">
      <c r="A21" s="42">
        <v>2</v>
      </c>
      <c r="B21" s="43" t="s">
        <v>13</v>
      </c>
      <c r="C21" s="43" t="s">
        <v>460</v>
      </c>
      <c r="D21" s="43" t="s">
        <v>676</v>
      </c>
      <c r="E21" s="43" t="s">
        <v>461</v>
      </c>
      <c r="F21" s="44">
        <v>4939062.8099999996</v>
      </c>
      <c r="G21" s="44">
        <v>0</v>
      </c>
      <c r="H21" s="44">
        <v>4939062.8099999996</v>
      </c>
      <c r="I21" s="44">
        <v>0</v>
      </c>
      <c r="J21" s="45">
        <v>0</v>
      </c>
    </row>
    <row r="22" spans="1:11" x14ac:dyDescent="0.25">
      <c r="A22" s="42">
        <v>2</v>
      </c>
      <c r="B22" s="43" t="s">
        <v>13</v>
      </c>
      <c r="C22" s="43" t="s">
        <v>502</v>
      </c>
      <c r="D22" s="43" t="s">
        <v>676</v>
      </c>
      <c r="E22" s="43" t="s">
        <v>503</v>
      </c>
      <c r="F22" s="44">
        <v>482300</v>
      </c>
      <c r="G22" s="44">
        <v>0</v>
      </c>
      <c r="H22" s="44">
        <v>482300</v>
      </c>
      <c r="I22" s="44">
        <v>14900</v>
      </c>
      <c r="J22" s="45">
        <v>3.0893634667219574E-2</v>
      </c>
    </row>
    <row r="23" spans="1:11" x14ac:dyDescent="0.25">
      <c r="A23" s="42">
        <v>2</v>
      </c>
      <c r="B23" s="43" t="s">
        <v>13</v>
      </c>
      <c r="C23" s="43" t="s">
        <v>516</v>
      </c>
      <c r="D23" s="43" t="s">
        <v>676</v>
      </c>
      <c r="E23" s="43" t="s">
        <v>517</v>
      </c>
      <c r="F23" s="44">
        <v>7877304.6500000004</v>
      </c>
      <c r="G23" s="44">
        <v>0</v>
      </c>
      <c r="H23" s="44">
        <v>7877304.6500000004</v>
      </c>
      <c r="I23" s="44">
        <v>1684786.65</v>
      </c>
      <c r="J23" s="45">
        <v>0.21387856949267536</v>
      </c>
    </row>
    <row r="24" spans="1:11" x14ac:dyDescent="0.25">
      <c r="A24" s="42">
        <v>2</v>
      </c>
      <c r="B24" s="43" t="s">
        <v>13</v>
      </c>
      <c r="C24" s="43" t="s">
        <v>566</v>
      </c>
      <c r="D24" s="43" t="s">
        <v>676</v>
      </c>
      <c r="E24" s="43" t="s">
        <v>567</v>
      </c>
      <c r="F24" s="44">
        <v>139069.95000000001</v>
      </c>
      <c r="G24" s="44">
        <v>0</v>
      </c>
      <c r="H24" s="44">
        <v>139069.95000000001</v>
      </c>
      <c r="I24" s="44">
        <v>0</v>
      </c>
      <c r="J24" s="45">
        <v>0</v>
      </c>
      <c r="K24" s="50">
        <f>SUM(I19:I24)</f>
        <v>1702041.65</v>
      </c>
    </row>
    <row r="25" spans="1:11" x14ac:dyDescent="0.25">
      <c r="A25" s="42">
        <v>2</v>
      </c>
      <c r="B25" s="43" t="s">
        <v>13</v>
      </c>
      <c r="C25" s="43" t="s">
        <v>578</v>
      </c>
      <c r="D25" s="43" t="s">
        <v>676</v>
      </c>
      <c r="E25" s="43" t="s">
        <v>579</v>
      </c>
      <c r="F25" s="44">
        <v>1043668.51</v>
      </c>
      <c r="G25" s="44">
        <v>0</v>
      </c>
      <c r="H25" s="44">
        <v>1043668.51</v>
      </c>
      <c r="I25" s="44">
        <v>483280.2</v>
      </c>
      <c r="J25" s="45">
        <v>0.46305909910034559</v>
      </c>
    </row>
    <row r="26" spans="1:11" x14ac:dyDescent="0.25">
      <c r="A26" s="42">
        <v>2</v>
      </c>
      <c r="B26" s="43" t="s">
        <v>13</v>
      </c>
      <c r="C26" s="43" t="s">
        <v>590</v>
      </c>
      <c r="D26" s="43" t="s">
        <v>676</v>
      </c>
      <c r="E26" s="43" t="s">
        <v>591</v>
      </c>
      <c r="F26" s="44">
        <v>0</v>
      </c>
      <c r="G26" s="44">
        <v>108000</v>
      </c>
      <c r="H26" s="44">
        <v>108000</v>
      </c>
      <c r="I26" s="44">
        <v>0</v>
      </c>
      <c r="J26" s="45">
        <v>0</v>
      </c>
    </row>
    <row r="27" spans="1:11" x14ac:dyDescent="0.25">
      <c r="A27" s="42">
        <v>2</v>
      </c>
      <c r="B27" s="43" t="s">
        <v>13</v>
      </c>
      <c r="C27" s="43" t="s">
        <v>622</v>
      </c>
      <c r="D27" s="43" t="s">
        <v>676</v>
      </c>
      <c r="E27" s="43" t="s">
        <v>623</v>
      </c>
      <c r="F27" s="44">
        <v>574038</v>
      </c>
      <c r="G27" s="44">
        <v>0</v>
      </c>
      <c r="H27" s="44">
        <v>574038</v>
      </c>
      <c r="I27" s="44">
        <v>0</v>
      </c>
      <c r="J27" s="45">
        <v>0</v>
      </c>
      <c r="K27" s="50">
        <f>SUM(I25:I27)</f>
        <v>483280.2</v>
      </c>
    </row>
    <row r="28" spans="1:11" x14ac:dyDescent="0.25">
      <c r="A28" s="42">
        <v>2</v>
      </c>
      <c r="B28" s="43" t="s">
        <v>13</v>
      </c>
      <c r="C28" s="43" t="s">
        <v>628</v>
      </c>
      <c r="D28" s="43" t="s">
        <v>676</v>
      </c>
      <c r="E28" s="43" t="s">
        <v>629</v>
      </c>
      <c r="F28" s="44">
        <v>4077000</v>
      </c>
      <c r="G28" s="44">
        <v>0</v>
      </c>
      <c r="H28" s="44">
        <v>4077000</v>
      </c>
      <c r="I28" s="44">
        <v>0</v>
      </c>
      <c r="J28" s="45">
        <v>0</v>
      </c>
    </row>
    <row r="29" spans="1:11" x14ac:dyDescent="0.25">
      <c r="A29" s="42"/>
      <c r="B29" s="43" t="s">
        <v>660</v>
      </c>
      <c r="C29" s="43" t="s">
        <v>660</v>
      </c>
      <c r="D29" s="43"/>
      <c r="E29" s="43" t="s">
        <v>660</v>
      </c>
      <c r="F29" s="44" t="s">
        <v>662</v>
      </c>
      <c r="G29" s="44" t="s">
        <v>662</v>
      </c>
      <c r="H29" s="44" t="s">
        <v>662</v>
      </c>
      <c r="I29" s="44" t="s">
        <v>662</v>
      </c>
      <c r="J29" s="45" t="s">
        <v>682</v>
      </c>
    </row>
    <row r="30" spans="1:11" x14ac:dyDescent="0.25">
      <c r="A30" s="42"/>
      <c r="B30" s="43" t="s">
        <v>660</v>
      </c>
      <c r="C30" s="43" t="s">
        <v>660</v>
      </c>
      <c r="D30" s="43"/>
      <c r="E30" s="46" t="s">
        <v>717</v>
      </c>
      <c r="F30" s="48">
        <f>SUM(F3:F29)</f>
        <v>310565771.13999987</v>
      </c>
      <c r="G30" s="48">
        <f>SUM(G3:G29)</f>
        <v>0</v>
      </c>
      <c r="H30" s="48">
        <f>SUM(H3:H29)</f>
        <v>310565771.13999987</v>
      </c>
      <c r="I30" s="48">
        <f>SUM(I3:I29)</f>
        <v>111692893.84999999</v>
      </c>
      <c r="J30" s="47">
        <f>I30/H30</f>
        <v>0.35964328406188067</v>
      </c>
    </row>
  </sheetData>
  <mergeCells count="1">
    <mergeCell ref="A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C1" workbookViewId="0">
      <selection activeCell="K23" sqref="K23"/>
    </sheetView>
  </sheetViews>
  <sheetFormatPr baseColWidth="10" defaultRowHeight="15" x14ac:dyDescent="0.25"/>
  <cols>
    <col min="3" max="3" width="14" bestFit="1" customWidth="1"/>
    <col min="4" max="4" width="8.5703125" customWidth="1"/>
    <col min="5" max="5" width="62" customWidth="1"/>
    <col min="6" max="6" width="21.28515625" bestFit="1" customWidth="1"/>
    <col min="7" max="7" width="18" customWidth="1"/>
    <col min="8" max="9" width="21.28515625" bestFit="1" customWidth="1"/>
    <col min="10" max="10" width="15.42578125" customWidth="1"/>
    <col min="11" max="11" width="12.7109375" bestFit="1" customWidth="1"/>
  </cols>
  <sheetData>
    <row r="1" spans="1:10" ht="18.75" x14ac:dyDescent="0.3">
      <c r="A1" s="57" t="s">
        <v>731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36</v>
      </c>
      <c r="D3" s="43" t="s">
        <v>677</v>
      </c>
      <c r="E3" s="43" t="s">
        <v>37</v>
      </c>
      <c r="F3" s="44">
        <v>69379902.75</v>
      </c>
      <c r="G3" s="44">
        <v>0</v>
      </c>
      <c r="H3" s="44">
        <v>69379902.75</v>
      </c>
      <c r="I3" s="44">
        <v>33289769.870000001</v>
      </c>
      <c r="J3" s="45">
        <v>0.47981862975442124</v>
      </c>
    </row>
    <row r="4" spans="1:10" x14ac:dyDescent="0.25">
      <c r="A4" s="42">
        <v>2</v>
      </c>
      <c r="B4" s="43" t="s">
        <v>13</v>
      </c>
      <c r="C4" s="43" t="s">
        <v>62</v>
      </c>
      <c r="D4" s="43" t="s">
        <v>677</v>
      </c>
      <c r="E4" s="43" t="s">
        <v>63</v>
      </c>
      <c r="F4" s="44">
        <v>1620000</v>
      </c>
      <c r="G4" s="44">
        <v>0</v>
      </c>
      <c r="H4" s="44">
        <v>1620000</v>
      </c>
      <c r="I4" s="44">
        <v>1186500</v>
      </c>
      <c r="J4" s="45">
        <v>0.7324074074074074</v>
      </c>
    </row>
    <row r="5" spans="1:10" x14ac:dyDescent="0.25">
      <c r="A5" s="42">
        <v>2</v>
      </c>
      <c r="B5" s="43" t="s">
        <v>13</v>
      </c>
      <c r="C5" s="43" t="s">
        <v>88</v>
      </c>
      <c r="D5" s="43" t="s">
        <v>677</v>
      </c>
      <c r="E5" s="43" t="s">
        <v>89</v>
      </c>
      <c r="F5" s="44">
        <v>15162365.02</v>
      </c>
      <c r="G5" s="44">
        <v>0</v>
      </c>
      <c r="H5" s="44">
        <v>15162365.02</v>
      </c>
      <c r="I5" s="44">
        <v>7311483</v>
      </c>
      <c r="J5" s="45">
        <v>0.48221256976439686</v>
      </c>
    </row>
    <row r="6" spans="1:10" x14ac:dyDescent="0.25">
      <c r="A6" s="42">
        <v>2</v>
      </c>
      <c r="B6" s="43" t="s">
        <v>13</v>
      </c>
      <c r="C6" s="43" t="s">
        <v>112</v>
      </c>
      <c r="D6" s="43" t="s">
        <v>677</v>
      </c>
      <c r="E6" s="43" t="s">
        <v>113</v>
      </c>
      <c r="F6" s="44">
        <v>38523623.899999999</v>
      </c>
      <c r="G6" s="44">
        <v>0</v>
      </c>
      <c r="H6" s="44">
        <v>38523623.899999999</v>
      </c>
      <c r="I6" s="44">
        <v>19051631.079999998</v>
      </c>
      <c r="J6" s="45">
        <v>0.49454410440342811</v>
      </c>
    </row>
    <row r="7" spans="1:10" x14ac:dyDescent="0.25">
      <c r="A7" s="42">
        <v>2</v>
      </c>
      <c r="B7" s="43" t="s">
        <v>13</v>
      </c>
      <c r="C7" s="43" t="s">
        <v>136</v>
      </c>
      <c r="D7" s="43" t="s">
        <v>677</v>
      </c>
      <c r="E7" s="43" t="s">
        <v>137</v>
      </c>
      <c r="F7" s="44">
        <v>11829231.710000001</v>
      </c>
      <c r="G7" s="44">
        <v>0</v>
      </c>
      <c r="H7" s="44">
        <v>11829231.710000001</v>
      </c>
      <c r="I7" s="44">
        <v>0</v>
      </c>
      <c r="J7" s="45">
        <v>0</v>
      </c>
    </row>
    <row r="8" spans="1:10" x14ac:dyDescent="0.25">
      <c r="A8" s="42">
        <v>2</v>
      </c>
      <c r="B8" s="43" t="s">
        <v>13</v>
      </c>
      <c r="C8" s="43" t="s">
        <v>160</v>
      </c>
      <c r="D8" s="43" t="s">
        <v>677</v>
      </c>
      <c r="E8" s="43" t="s">
        <v>161</v>
      </c>
      <c r="F8" s="44">
        <v>10919626.800000001</v>
      </c>
      <c r="G8" s="44">
        <v>0</v>
      </c>
      <c r="H8" s="44">
        <v>10919626.800000001</v>
      </c>
      <c r="I8" s="44">
        <v>9649512</v>
      </c>
      <c r="J8" s="45">
        <v>0.88368514572311196</v>
      </c>
    </row>
    <row r="9" spans="1:10" x14ac:dyDescent="0.25">
      <c r="A9" s="42">
        <v>2</v>
      </c>
      <c r="B9" s="43" t="s">
        <v>13</v>
      </c>
      <c r="C9" s="43" t="s">
        <v>184</v>
      </c>
      <c r="D9" s="43" t="s">
        <v>677</v>
      </c>
      <c r="E9" s="43" t="s">
        <v>185</v>
      </c>
      <c r="F9" s="44">
        <v>6402065.0899999999</v>
      </c>
      <c r="G9" s="44">
        <v>0</v>
      </c>
      <c r="H9" s="44">
        <v>6402065.0899999999</v>
      </c>
      <c r="I9" s="44">
        <v>3260886.43</v>
      </c>
      <c r="J9" s="45">
        <v>0.50934915283718241</v>
      </c>
    </row>
    <row r="10" spans="1:10" x14ac:dyDescent="0.25">
      <c r="A10" s="42">
        <v>2</v>
      </c>
      <c r="B10" s="43" t="s">
        <v>13</v>
      </c>
      <c r="C10" s="43" t="s">
        <v>208</v>
      </c>
      <c r="D10" s="43" t="s">
        <v>677</v>
      </c>
      <c r="E10" s="43" t="s">
        <v>209</v>
      </c>
      <c r="F10" s="44">
        <v>20349686.719999999</v>
      </c>
      <c r="G10" s="44">
        <v>0</v>
      </c>
      <c r="H10" s="44">
        <v>20349686.719999999</v>
      </c>
      <c r="I10" s="44">
        <v>10634593.460000001</v>
      </c>
      <c r="J10" s="45">
        <v>0.52259249030837174</v>
      </c>
    </row>
    <row r="11" spans="1:10" x14ac:dyDescent="0.25">
      <c r="A11" s="42">
        <v>2</v>
      </c>
      <c r="B11" s="43" t="s">
        <v>13</v>
      </c>
      <c r="C11" s="43" t="s">
        <v>232</v>
      </c>
      <c r="D11" s="43" t="s">
        <v>677</v>
      </c>
      <c r="E11" s="43" t="s">
        <v>233</v>
      </c>
      <c r="F11" s="44">
        <v>710037.92</v>
      </c>
      <c r="G11" s="44">
        <v>0</v>
      </c>
      <c r="H11" s="44">
        <v>710037.92</v>
      </c>
      <c r="I11" s="44">
        <v>370526.46</v>
      </c>
      <c r="J11" s="45">
        <v>0.52184038283476464</v>
      </c>
    </row>
    <row r="12" spans="1:10" x14ac:dyDescent="0.25">
      <c r="A12" s="42">
        <v>2</v>
      </c>
      <c r="B12" s="43" t="s">
        <v>13</v>
      </c>
      <c r="C12" s="43" t="s">
        <v>256</v>
      </c>
      <c r="D12" s="43" t="s">
        <v>677</v>
      </c>
      <c r="E12" s="43" t="s">
        <v>257</v>
      </c>
      <c r="F12" s="44">
        <v>2130113.75</v>
      </c>
      <c r="G12" s="44">
        <v>0</v>
      </c>
      <c r="H12" s="44">
        <v>2130113.75</v>
      </c>
      <c r="I12" s="44">
        <v>1111579.3999999999</v>
      </c>
      <c r="J12" s="45">
        <v>0.52184039467375853</v>
      </c>
    </row>
    <row r="13" spans="1:10" x14ac:dyDescent="0.25">
      <c r="A13" s="42">
        <v>2</v>
      </c>
      <c r="B13" s="43" t="s">
        <v>13</v>
      </c>
      <c r="C13" s="43" t="s">
        <v>280</v>
      </c>
      <c r="D13" s="43" t="s">
        <v>677</v>
      </c>
      <c r="E13" s="43" t="s">
        <v>281</v>
      </c>
      <c r="F13" s="44">
        <v>7100379.1799999997</v>
      </c>
      <c r="G13" s="44">
        <v>0</v>
      </c>
      <c r="H13" s="44">
        <v>7100379.1799999997</v>
      </c>
      <c r="I13" s="44">
        <v>3710604.83</v>
      </c>
      <c r="J13" s="45">
        <v>0.52259248920844259</v>
      </c>
    </row>
    <row r="14" spans="1:10" x14ac:dyDescent="0.25">
      <c r="A14" s="42">
        <v>2</v>
      </c>
      <c r="B14" s="43" t="s">
        <v>13</v>
      </c>
      <c r="C14" s="43" t="s">
        <v>304</v>
      </c>
      <c r="D14" s="43" t="s">
        <v>677</v>
      </c>
      <c r="E14" s="43" t="s">
        <v>305</v>
      </c>
      <c r="F14" s="44">
        <v>355018.96</v>
      </c>
      <c r="G14" s="44">
        <v>0</v>
      </c>
      <c r="H14" s="44">
        <v>355018.96</v>
      </c>
      <c r="I14" s="44">
        <v>185530.25</v>
      </c>
      <c r="J14" s="45">
        <v>0.52259251167881282</v>
      </c>
    </row>
    <row r="15" spans="1:10" x14ac:dyDescent="0.25">
      <c r="A15" s="42">
        <v>2</v>
      </c>
      <c r="B15" s="43" t="s">
        <v>13</v>
      </c>
      <c r="C15" s="43" t="s">
        <v>328</v>
      </c>
      <c r="D15" s="43" t="s">
        <v>677</v>
      </c>
      <c r="E15" s="43" t="s">
        <v>329</v>
      </c>
      <c r="F15" s="44">
        <v>355018.96</v>
      </c>
      <c r="G15" s="44">
        <v>0</v>
      </c>
      <c r="H15" s="44">
        <v>355018.96</v>
      </c>
      <c r="I15" s="44">
        <v>185530.25</v>
      </c>
      <c r="J15" s="45">
        <v>0.52259251167881282</v>
      </c>
    </row>
    <row r="16" spans="1:10" x14ac:dyDescent="0.25">
      <c r="A16" s="42">
        <v>2</v>
      </c>
      <c r="B16" s="43" t="s">
        <v>13</v>
      </c>
      <c r="C16" s="43" t="s">
        <v>352</v>
      </c>
      <c r="D16" s="43" t="s">
        <v>677</v>
      </c>
      <c r="E16" s="43" t="s">
        <v>353</v>
      </c>
      <c r="F16" s="44">
        <v>2130113.75</v>
      </c>
      <c r="G16" s="44">
        <v>0</v>
      </c>
      <c r="H16" s="44">
        <v>2130113.75</v>
      </c>
      <c r="I16" s="44">
        <v>1113181.43</v>
      </c>
      <c r="J16" s="45">
        <v>0.52259248127007296</v>
      </c>
    </row>
    <row r="17" spans="1:11" x14ac:dyDescent="0.25">
      <c r="A17" s="42">
        <v>2</v>
      </c>
      <c r="B17" s="43" t="s">
        <v>13</v>
      </c>
      <c r="C17" s="43" t="s">
        <v>376</v>
      </c>
      <c r="D17" s="43" t="s">
        <v>677</v>
      </c>
      <c r="E17" s="43" t="s">
        <v>377</v>
      </c>
      <c r="F17" s="44">
        <v>4260227.51</v>
      </c>
      <c r="G17" s="44">
        <v>0</v>
      </c>
      <c r="H17" s="44">
        <v>4260227.51</v>
      </c>
      <c r="I17" s="44">
        <v>2226362.88</v>
      </c>
      <c r="J17" s="45">
        <v>0.52259248473798059</v>
      </c>
    </row>
    <row r="18" spans="1:11" x14ac:dyDescent="0.25">
      <c r="A18" s="42">
        <v>2</v>
      </c>
      <c r="B18" s="43" t="s">
        <v>13</v>
      </c>
      <c r="C18" s="43" t="s">
        <v>400</v>
      </c>
      <c r="D18" s="43" t="s">
        <v>677</v>
      </c>
      <c r="E18" s="43" t="s">
        <v>401</v>
      </c>
      <c r="F18" s="44">
        <v>8989080.0399999991</v>
      </c>
      <c r="G18" s="44">
        <v>0</v>
      </c>
      <c r="H18" s="44">
        <v>8989080.0399999991</v>
      </c>
      <c r="I18" s="44">
        <v>3493893.64</v>
      </c>
      <c r="J18" s="45">
        <v>0.38868200354794041</v>
      </c>
      <c r="K18" s="50">
        <f>SUM(I3:I18)</f>
        <v>96781584.980000004</v>
      </c>
    </row>
    <row r="19" spans="1:11" x14ac:dyDescent="0.25">
      <c r="A19" s="42">
        <v>2</v>
      </c>
      <c r="B19" s="43" t="s">
        <v>13</v>
      </c>
      <c r="C19" s="43" t="s">
        <v>434</v>
      </c>
      <c r="D19" s="43" t="s">
        <v>677</v>
      </c>
      <c r="E19" s="43" t="s">
        <v>435</v>
      </c>
      <c r="F19" s="44">
        <v>4000000</v>
      </c>
      <c r="G19" s="44">
        <v>-1012500</v>
      </c>
      <c r="H19" s="44">
        <v>2987500</v>
      </c>
      <c r="I19" s="44">
        <v>0</v>
      </c>
      <c r="J19" s="45">
        <v>0</v>
      </c>
    </row>
    <row r="20" spans="1:11" x14ac:dyDescent="0.25">
      <c r="A20" s="42">
        <v>2</v>
      </c>
      <c r="B20" s="43" t="s">
        <v>13</v>
      </c>
      <c r="C20" s="43" t="s">
        <v>448</v>
      </c>
      <c r="D20" s="43" t="s">
        <v>677</v>
      </c>
      <c r="E20" s="43" t="s">
        <v>449</v>
      </c>
      <c r="F20" s="44">
        <v>0</v>
      </c>
      <c r="G20" s="44">
        <v>37500</v>
      </c>
      <c r="H20" s="44">
        <v>37500</v>
      </c>
      <c r="I20" s="44">
        <v>1270</v>
      </c>
      <c r="J20" s="45">
        <v>3.386666666666667E-2</v>
      </c>
    </row>
    <row r="21" spans="1:11" x14ac:dyDescent="0.25">
      <c r="A21" s="42">
        <v>2</v>
      </c>
      <c r="B21" s="43" t="s">
        <v>13</v>
      </c>
      <c r="C21" s="43" t="s">
        <v>504</v>
      </c>
      <c r="D21" s="43" t="s">
        <v>677</v>
      </c>
      <c r="E21" s="43" t="s">
        <v>505</v>
      </c>
      <c r="F21" s="44">
        <v>0</v>
      </c>
      <c r="G21" s="44">
        <v>225000</v>
      </c>
      <c r="H21" s="44">
        <v>225000</v>
      </c>
      <c r="I21" s="44">
        <v>2340</v>
      </c>
      <c r="J21" s="45">
        <v>1.04E-2</v>
      </c>
    </row>
    <row r="22" spans="1:11" x14ac:dyDescent="0.25">
      <c r="A22" s="42">
        <v>2</v>
      </c>
      <c r="B22" s="43" t="s">
        <v>13</v>
      </c>
      <c r="C22" s="43" t="s">
        <v>518</v>
      </c>
      <c r="D22" s="43" t="s">
        <v>677</v>
      </c>
      <c r="E22" s="43" t="s">
        <v>519</v>
      </c>
      <c r="F22" s="44">
        <v>0</v>
      </c>
      <c r="G22" s="44">
        <v>750000</v>
      </c>
      <c r="H22" s="44">
        <v>750000</v>
      </c>
      <c r="I22" s="44">
        <v>0</v>
      </c>
      <c r="J22" s="45">
        <v>0</v>
      </c>
    </row>
    <row r="23" spans="1:11" x14ac:dyDescent="0.25">
      <c r="A23" s="42">
        <v>2</v>
      </c>
      <c r="B23" s="43" t="s">
        <v>13</v>
      </c>
      <c r="C23" s="43" t="s">
        <v>552</v>
      </c>
      <c r="D23" s="43" t="s">
        <v>677</v>
      </c>
      <c r="E23" s="43" t="s">
        <v>553</v>
      </c>
      <c r="F23" s="44">
        <v>1000000</v>
      </c>
      <c r="G23" s="44">
        <v>0</v>
      </c>
      <c r="H23" s="44">
        <v>1000000</v>
      </c>
      <c r="I23" s="44">
        <v>0</v>
      </c>
      <c r="J23" s="45">
        <v>0</v>
      </c>
      <c r="K23" s="50">
        <f>SUM(I19:I23)</f>
        <v>3610</v>
      </c>
    </row>
    <row r="24" spans="1:11" x14ac:dyDescent="0.25">
      <c r="A24" s="42"/>
      <c r="B24" s="43" t="s">
        <v>660</v>
      </c>
      <c r="C24" s="43" t="s">
        <v>660</v>
      </c>
      <c r="D24" s="43"/>
      <c r="E24" s="43" t="s">
        <v>660</v>
      </c>
      <c r="F24" s="44" t="s">
        <v>662</v>
      </c>
      <c r="G24" s="44" t="s">
        <v>662</v>
      </c>
      <c r="H24" s="44" t="s">
        <v>662</v>
      </c>
      <c r="I24" s="44" t="s">
        <v>662</v>
      </c>
      <c r="J24" s="45" t="s">
        <v>682</v>
      </c>
    </row>
    <row r="25" spans="1:11" x14ac:dyDescent="0.25">
      <c r="A25" s="42"/>
      <c r="B25" s="43" t="s">
        <v>660</v>
      </c>
      <c r="C25" s="43" t="s">
        <v>660</v>
      </c>
      <c r="D25" s="43"/>
      <c r="E25" s="46" t="s">
        <v>717</v>
      </c>
      <c r="F25" s="48">
        <f>SUM(F3:F24)</f>
        <v>205216492.06</v>
      </c>
      <c r="G25" s="48">
        <f>SUM(G3:G24)</f>
        <v>0</v>
      </c>
      <c r="H25" s="48">
        <f>SUM(H3:H24)</f>
        <v>205216492.06</v>
      </c>
      <c r="I25" s="48">
        <f>SUM(I3:I24)</f>
        <v>96785194.980000004</v>
      </c>
      <c r="J25" s="47">
        <f>I25/H25</f>
        <v>0.47162483876638195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1"/>
  <sheetViews>
    <sheetView workbookViewId="0">
      <selection activeCell="J298" sqref="J298"/>
    </sheetView>
  </sheetViews>
  <sheetFormatPr baseColWidth="10" defaultRowHeight="11.25" x14ac:dyDescent="0.2"/>
  <cols>
    <col min="1" max="1" width="5.5703125" style="2" customWidth="1"/>
    <col min="2" max="2" width="8.7109375" style="3" customWidth="1"/>
    <col min="3" max="3" width="14" style="3" bestFit="1" customWidth="1"/>
    <col min="4" max="4" width="10.140625" style="3" customWidth="1"/>
    <col min="5" max="5" width="67.85546875" style="3" customWidth="1"/>
    <col min="6" max="6" width="20.7109375" style="4" customWidth="1"/>
    <col min="7" max="7" width="17.42578125" style="4" customWidth="1"/>
    <col min="8" max="9" width="20.7109375" style="4" customWidth="1"/>
    <col min="10" max="10" width="15" style="1" bestFit="1" customWidth="1"/>
    <col min="11" max="11" width="17.140625" style="1" bestFit="1" customWidth="1"/>
    <col min="12" max="12" width="16.140625" style="1" bestFit="1" customWidth="1"/>
    <col min="13" max="16384" width="11.42578125" style="1"/>
  </cols>
  <sheetData>
    <row r="1" spans="1:12" x14ac:dyDescent="0.2">
      <c r="B1" s="5"/>
    </row>
    <row r="3" spans="1:12" ht="15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</row>
    <row r="4" spans="1:12" ht="15" x14ac:dyDescent="0.25">
      <c r="A4" s="53" t="s">
        <v>1</v>
      </c>
      <c r="B4" s="54"/>
      <c r="C4" s="54"/>
      <c r="D4" s="54"/>
      <c r="E4" s="54"/>
      <c r="F4" s="54"/>
      <c r="G4" s="54"/>
      <c r="H4" s="54"/>
      <c r="I4" s="54"/>
    </row>
    <row r="5" spans="1:12" ht="15" x14ac:dyDescent="0.25">
      <c r="A5" s="53" t="s">
        <v>2</v>
      </c>
      <c r="B5" s="54"/>
      <c r="C5" s="54"/>
      <c r="D5" s="54"/>
      <c r="E5" s="54"/>
      <c r="F5" s="54"/>
      <c r="G5" s="54"/>
      <c r="H5" s="54"/>
      <c r="I5" s="54"/>
    </row>
    <row r="6" spans="1:12" ht="15" x14ac:dyDescent="0.25">
      <c r="A6" s="53" t="s">
        <v>3</v>
      </c>
      <c r="B6" s="54"/>
      <c r="C6" s="54"/>
      <c r="D6" s="54"/>
      <c r="E6" s="54"/>
      <c r="F6" s="54"/>
      <c r="G6" s="54"/>
      <c r="H6" s="54"/>
      <c r="I6" s="54"/>
    </row>
    <row r="9" spans="1:12" x14ac:dyDescent="0.2">
      <c r="A9" s="6" t="s">
        <v>4</v>
      </c>
    </row>
    <row r="11" spans="1:12" x14ac:dyDescent="0.2">
      <c r="A11" s="6" t="s">
        <v>5</v>
      </c>
      <c r="B11" s="9" t="s">
        <v>6</v>
      </c>
      <c r="C11" s="9" t="s">
        <v>7</v>
      </c>
      <c r="D11" s="9" t="s">
        <v>665</v>
      </c>
      <c r="E11" s="9" t="s">
        <v>8</v>
      </c>
      <c r="F11" s="10" t="s">
        <v>9</v>
      </c>
      <c r="G11" s="10" t="s">
        <v>10</v>
      </c>
      <c r="H11" s="10" t="s">
        <v>11</v>
      </c>
      <c r="I11" s="12" t="s">
        <v>12</v>
      </c>
      <c r="J11" s="13" t="s">
        <v>679</v>
      </c>
      <c r="K11" s="18" t="s">
        <v>683</v>
      </c>
      <c r="L11" s="18" t="s">
        <v>684</v>
      </c>
    </row>
    <row r="12" spans="1:12" x14ac:dyDescent="0.2">
      <c r="A12" s="2">
        <v>2</v>
      </c>
      <c r="B12" s="7" t="s">
        <v>13</v>
      </c>
      <c r="C12" s="7" t="s">
        <v>14</v>
      </c>
      <c r="D12" s="7" t="s">
        <v>666</v>
      </c>
      <c r="E12" s="7" t="s">
        <v>15</v>
      </c>
      <c r="F12" s="4">
        <v>52635812.32</v>
      </c>
      <c r="G12" s="4">
        <v>0</v>
      </c>
      <c r="H12" s="4">
        <v>52635812.32</v>
      </c>
      <c r="I12" s="14">
        <v>18441336</v>
      </c>
      <c r="J12" s="15">
        <f>I12/H12</f>
        <v>0.35035720334067794</v>
      </c>
      <c r="K12" s="19">
        <f>H12-I12</f>
        <v>34194476.32</v>
      </c>
      <c r="L12" s="20">
        <f>K12/H12</f>
        <v>0.64964279665932212</v>
      </c>
    </row>
    <row r="13" spans="1:12" x14ac:dyDescent="0.2">
      <c r="A13" s="2">
        <v>2</v>
      </c>
      <c r="B13" s="7" t="s">
        <v>13</v>
      </c>
      <c r="C13" s="7" t="s">
        <v>16</v>
      </c>
      <c r="D13" s="7" t="s">
        <v>667</v>
      </c>
      <c r="E13" s="7" t="s">
        <v>17</v>
      </c>
      <c r="F13" s="4">
        <v>8234314.9299999997</v>
      </c>
      <c r="G13" s="4">
        <v>86628</v>
      </c>
      <c r="H13" s="4">
        <v>8320942.9299999997</v>
      </c>
      <c r="I13" s="14">
        <v>4129500</v>
      </c>
      <c r="J13" s="15">
        <f t="shared" ref="J13:J76" si="0">I13/H13</f>
        <v>0.4962778899866821</v>
      </c>
      <c r="K13" s="19">
        <f t="shared" ref="K13:K76" si="1">H13-I13</f>
        <v>4191442.9299999997</v>
      </c>
      <c r="L13" s="20">
        <f t="shared" ref="L13:L76" si="2">K13/H13</f>
        <v>0.5037221100133179</v>
      </c>
    </row>
    <row r="14" spans="1:12" x14ac:dyDescent="0.2">
      <c r="A14" s="2">
        <v>2</v>
      </c>
      <c r="B14" s="7" t="s">
        <v>13</v>
      </c>
      <c r="C14" s="7" t="s">
        <v>18</v>
      </c>
      <c r="D14" s="7" t="s">
        <v>674</v>
      </c>
      <c r="E14" s="7" t="s">
        <v>19</v>
      </c>
      <c r="F14" s="4">
        <v>46757418.560000002</v>
      </c>
      <c r="G14" s="4">
        <v>0</v>
      </c>
      <c r="H14" s="4">
        <v>46757418.560000002</v>
      </c>
      <c r="I14" s="14">
        <v>12292395</v>
      </c>
      <c r="J14" s="15">
        <f t="shared" si="0"/>
        <v>0.26289721243327763</v>
      </c>
      <c r="K14" s="19">
        <f t="shared" si="1"/>
        <v>34465023.560000002</v>
      </c>
      <c r="L14" s="20">
        <f t="shared" si="2"/>
        <v>0.73710278756672232</v>
      </c>
    </row>
    <row r="15" spans="1:12" x14ac:dyDescent="0.2">
      <c r="A15" s="2">
        <v>2</v>
      </c>
      <c r="B15" s="7" t="s">
        <v>13</v>
      </c>
      <c r="C15" s="7" t="s">
        <v>20</v>
      </c>
      <c r="D15" s="7" t="s">
        <v>668</v>
      </c>
      <c r="E15" s="7" t="s">
        <v>21</v>
      </c>
      <c r="F15" s="4">
        <v>25350525.640000001</v>
      </c>
      <c r="G15" s="4">
        <v>0</v>
      </c>
      <c r="H15" s="4">
        <v>25350525.640000001</v>
      </c>
      <c r="I15" s="14">
        <v>11801333</v>
      </c>
      <c r="J15" s="15">
        <f t="shared" si="0"/>
        <v>0.46552616571306721</v>
      </c>
      <c r="K15" s="19">
        <f t="shared" si="1"/>
        <v>13549192.640000001</v>
      </c>
      <c r="L15" s="20">
        <f t="shared" si="2"/>
        <v>0.53447383428693274</v>
      </c>
    </row>
    <row r="16" spans="1:12" x14ac:dyDescent="0.2">
      <c r="A16" s="2">
        <v>2</v>
      </c>
      <c r="B16" s="7" t="s">
        <v>13</v>
      </c>
      <c r="C16" s="7" t="s">
        <v>22</v>
      </c>
      <c r="D16" s="7" t="s">
        <v>669</v>
      </c>
      <c r="E16" s="7" t="s">
        <v>23</v>
      </c>
      <c r="F16" s="4">
        <v>58232698.149999999</v>
      </c>
      <c r="G16" s="4">
        <v>0</v>
      </c>
      <c r="H16" s="4">
        <v>58232698.149999999</v>
      </c>
      <c r="I16" s="14">
        <v>24722336</v>
      </c>
      <c r="J16" s="15">
        <f t="shared" si="0"/>
        <v>0.42454388660333781</v>
      </c>
      <c r="K16" s="19">
        <f t="shared" si="1"/>
        <v>33510362.149999999</v>
      </c>
      <c r="L16" s="20">
        <f t="shared" si="2"/>
        <v>0.57545611339666214</v>
      </c>
    </row>
    <row r="17" spans="1:12" x14ac:dyDescent="0.2">
      <c r="A17" s="2">
        <v>2</v>
      </c>
      <c r="B17" s="7" t="s">
        <v>13</v>
      </c>
      <c r="C17" s="7" t="s">
        <v>24</v>
      </c>
      <c r="D17" s="7" t="s">
        <v>670</v>
      </c>
      <c r="E17" s="7" t="s">
        <v>25</v>
      </c>
      <c r="F17" s="4">
        <v>21899005.399999999</v>
      </c>
      <c r="G17" s="4">
        <v>0</v>
      </c>
      <c r="H17" s="4">
        <v>21899005.399999999</v>
      </c>
      <c r="I17" s="14">
        <v>5006637</v>
      </c>
      <c r="J17" s="15">
        <f t="shared" si="0"/>
        <v>0.22862394472033878</v>
      </c>
      <c r="K17" s="19">
        <f t="shared" si="1"/>
        <v>16892368.399999999</v>
      </c>
      <c r="L17" s="20">
        <f t="shared" si="2"/>
        <v>0.77137605527966124</v>
      </c>
    </row>
    <row r="18" spans="1:12" x14ac:dyDescent="0.2">
      <c r="A18" s="2">
        <v>2</v>
      </c>
      <c r="B18" s="7" t="s">
        <v>13</v>
      </c>
      <c r="C18" s="7" t="s">
        <v>26</v>
      </c>
      <c r="D18" s="7" t="s">
        <v>671</v>
      </c>
      <c r="E18" s="7" t="s">
        <v>27</v>
      </c>
      <c r="F18" s="4">
        <v>24254290.010000002</v>
      </c>
      <c r="G18" s="4">
        <v>404950</v>
      </c>
      <c r="H18" s="4">
        <v>24659240.010000002</v>
      </c>
      <c r="I18" s="14">
        <v>12131225</v>
      </c>
      <c r="J18" s="15">
        <f t="shared" si="0"/>
        <v>0.49195453692329749</v>
      </c>
      <c r="K18" s="19">
        <f t="shared" si="1"/>
        <v>12528015.010000002</v>
      </c>
      <c r="L18" s="20">
        <f t="shared" si="2"/>
        <v>0.50804546307670251</v>
      </c>
    </row>
    <row r="19" spans="1:12" x14ac:dyDescent="0.2">
      <c r="A19" s="2">
        <v>2</v>
      </c>
      <c r="B19" s="7" t="s">
        <v>13</v>
      </c>
      <c r="C19" s="7" t="s">
        <v>28</v>
      </c>
      <c r="D19" s="7" t="s">
        <v>672</v>
      </c>
      <c r="E19" s="7" t="s">
        <v>29</v>
      </c>
      <c r="F19" s="4">
        <v>21721502.140000001</v>
      </c>
      <c r="G19" s="4">
        <v>0</v>
      </c>
      <c r="H19" s="4">
        <v>21721502.140000001</v>
      </c>
      <c r="I19" s="14">
        <v>10319752</v>
      </c>
      <c r="J19" s="15">
        <f t="shared" si="0"/>
        <v>0.47509384634114443</v>
      </c>
      <c r="K19" s="19">
        <f t="shared" si="1"/>
        <v>11401750.140000001</v>
      </c>
      <c r="L19" s="20">
        <f t="shared" si="2"/>
        <v>0.52490615365885562</v>
      </c>
    </row>
    <row r="20" spans="1:12" x14ac:dyDescent="0.2">
      <c r="A20" s="2">
        <v>2</v>
      </c>
      <c r="B20" s="7" t="s">
        <v>13</v>
      </c>
      <c r="C20" s="7" t="s">
        <v>30</v>
      </c>
      <c r="D20" s="7" t="s">
        <v>673</v>
      </c>
      <c r="E20" s="7" t="s">
        <v>31</v>
      </c>
      <c r="F20" s="4">
        <v>8957793.7300000004</v>
      </c>
      <c r="G20" s="4">
        <v>0</v>
      </c>
      <c r="H20" s="4">
        <v>8957793.7300000004</v>
      </c>
      <c r="I20" s="14">
        <v>4174003</v>
      </c>
      <c r="J20" s="15">
        <f t="shared" si="0"/>
        <v>0.46596328580564444</v>
      </c>
      <c r="K20" s="19">
        <f t="shared" si="1"/>
        <v>4783790.7300000004</v>
      </c>
      <c r="L20" s="20">
        <f t="shared" si="2"/>
        <v>0.53403671419435561</v>
      </c>
    </row>
    <row r="21" spans="1:12" x14ac:dyDescent="0.2">
      <c r="A21" s="2">
        <v>2</v>
      </c>
      <c r="B21" s="7" t="s">
        <v>13</v>
      </c>
      <c r="C21" s="7" t="s">
        <v>32</v>
      </c>
      <c r="D21" s="7" t="s">
        <v>675</v>
      </c>
      <c r="E21" s="7" t="s">
        <v>33</v>
      </c>
      <c r="F21" s="4">
        <v>63566977.090000004</v>
      </c>
      <c r="G21" s="4">
        <v>0</v>
      </c>
      <c r="H21" s="4">
        <v>63566977.090000004</v>
      </c>
      <c r="I21" s="14">
        <v>25981098</v>
      </c>
      <c r="J21" s="15">
        <f t="shared" si="0"/>
        <v>0.40872004914147786</v>
      </c>
      <c r="K21" s="19">
        <f t="shared" si="1"/>
        <v>37585879.090000004</v>
      </c>
      <c r="L21" s="20">
        <f t="shared" si="2"/>
        <v>0.59127995085852214</v>
      </c>
    </row>
    <row r="22" spans="1:12" x14ac:dyDescent="0.2">
      <c r="A22" s="2">
        <v>2</v>
      </c>
      <c r="B22" s="7" t="s">
        <v>13</v>
      </c>
      <c r="C22" s="7" t="s">
        <v>34</v>
      </c>
      <c r="D22" s="7" t="s">
        <v>676</v>
      </c>
      <c r="E22" s="7" t="s">
        <v>35</v>
      </c>
      <c r="F22" s="4">
        <v>121243294.34</v>
      </c>
      <c r="G22" s="4">
        <v>0</v>
      </c>
      <c r="H22" s="4">
        <v>121243294.34</v>
      </c>
      <c r="I22" s="14">
        <v>44492626</v>
      </c>
      <c r="J22" s="15">
        <f t="shared" si="0"/>
        <v>0.36696978783197914</v>
      </c>
      <c r="K22" s="19">
        <f t="shared" si="1"/>
        <v>76750668.340000004</v>
      </c>
      <c r="L22" s="20">
        <f t="shared" si="2"/>
        <v>0.6330302121680208</v>
      </c>
    </row>
    <row r="23" spans="1:12" x14ac:dyDescent="0.2">
      <c r="A23" s="2">
        <v>2</v>
      </c>
      <c r="B23" s="7" t="s">
        <v>13</v>
      </c>
      <c r="C23" s="7" t="s">
        <v>36</v>
      </c>
      <c r="D23" s="7" t="s">
        <v>677</v>
      </c>
      <c r="E23" s="7" t="s">
        <v>37</v>
      </c>
      <c r="F23" s="4">
        <v>69379902.75</v>
      </c>
      <c r="G23" s="4">
        <v>0</v>
      </c>
      <c r="H23" s="4">
        <v>69379902.75</v>
      </c>
      <c r="I23" s="14">
        <v>33289769.870000001</v>
      </c>
      <c r="J23" s="15">
        <f t="shared" si="0"/>
        <v>0.47981862975442124</v>
      </c>
      <c r="K23" s="19">
        <f t="shared" si="1"/>
        <v>36090132.879999995</v>
      </c>
      <c r="L23" s="20">
        <f t="shared" si="2"/>
        <v>0.52018137024557876</v>
      </c>
    </row>
    <row r="24" spans="1:12" x14ac:dyDescent="0.2">
      <c r="A24" s="2">
        <v>2</v>
      </c>
      <c r="B24" s="7" t="s">
        <v>13</v>
      </c>
      <c r="C24" s="7" t="s">
        <v>38</v>
      </c>
      <c r="D24" s="7" t="s">
        <v>670</v>
      </c>
      <c r="E24" s="7" t="s">
        <v>39</v>
      </c>
      <c r="F24" s="4">
        <v>13520268.1</v>
      </c>
      <c r="G24" s="4">
        <v>-13520268</v>
      </c>
      <c r="H24" s="4">
        <v>0.1</v>
      </c>
      <c r="I24" s="14">
        <v>0</v>
      </c>
      <c r="J24" s="15">
        <f t="shared" si="0"/>
        <v>0</v>
      </c>
      <c r="K24" s="19">
        <f t="shared" si="1"/>
        <v>0.1</v>
      </c>
      <c r="L24" s="20">
        <f t="shared" si="2"/>
        <v>1</v>
      </c>
    </row>
    <row r="25" spans="1:12" x14ac:dyDescent="0.2">
      <c r="A25" s="2">
        <v>2</v>
      </c>
      <c r="B25" s="7" t="s">
        <v>13</v>
      </c>
      <c r="C25" s="7" t="s">
        <v>40</v>
      </c>
      <c r="D25" s="7" t="s">
        <v>666</v>
      </c>
      <c r="E25" s="7" t="s">
        <v>41</v>
      </c>
      <c r="F25" s="4">
        <v>1620000</v>
      </c>
      <c r="G25" s="4">
        <v>0</v>
      </c>
      <c r="H25" s="4">
        <v>1620000</v>
      </c>
      <c r="I25" s="14">
        <v>0</v>
      </c>
      <c r="J25" s="15">
        <f t="shared" si="0"/>
        <v>0</v>
      </c>
      <c r="K25" s="19">
        <f t="shared" si="1"/>
        <v>1620000</v>
      </c>
      <c r="L25" s="20">
        <f t="shared" si="2"/>
        <v>1</v>
      </c>
    </row>
    <row r="26" spans="1:12" x14ac:dyDescent="0.2">
      <c r="A26" s="2">
        <v>2</v>
      </c>
      <c r="B26" s="7" t="s">
        <v>13</v>
      </c>
      <c r="C26" s="7" t="s">
        <v>44</v>
      </c>
      <c r="D26" s="7" t="s">
        <v>674</v>
      </c>
      <c r="E26" s="7" t="s">
        <v>45</v>
      </c>
      <c r="F26" s="4">
        <v>1620000</v>
      </c>
      <c r="G26" s="4">
        <v>0</v>
      </c>
      <c r="H26" s="4">
        <v>1620000</v>
      </c>
      <c r="I26" s="14">
        <v>0</v>
      </c>
      <c r="J26" s="15">
        <f t="shared" si="0"/>
        <v>0</v>
      </c>
      <c r="K26" s="19">
        <f t="shared" si="1"/>
        <v>1620000</v>
      </c>
      <c r="L26" s="20">
        <f t="shared" si="2"/>
        <v>1</v>
      </c>
    </row>
    <row r="27" spans="1:12" x14ac:dyDescent="0.2">
      <c r="A27" s="2">
        <v>2</v>
      </c>
      <c r="B27" s="7" t="s">
        <v>13</v>
      </c>
      <c r="C27" s="7" t="s">
        <v>46</v>
      </c>
      <c r="D27" s="7" t="s">
        <v>668</v>
      </c>
      <c r="E27" s="7" t="s">
        <v>47</v>
      </c>
      <c r="F27" s="4">
        <v>1620000</v>
      </c>
      <c r="G27" s="4">
        <v>0</v>
      </c>
      <c r="H27" s="4">
        <v>1620000</v>
      </c>
      <c r="I27" s="14">
        <v>0</v>
      </c>
      <c r="J27" s="15">
        <f t="shared" si="0"/>
        <v>0</v>
      </c>
      <c r="K27" s="19">
        <f t="shared" si="1"/>
        <v>1620000</v>
      </c>
      <c r="L27" s="20">
        <f t="shared" si="2"/>
        <v>1</v>
      </c>
    </row>
    <row r="28" spans="1:12" x14ac:dyDescent="0.2">
      <c r="A28" s="2">
        <v>2</v>
      </c>
      <c r="B28" s="7" t="s">
        <v>13</v>
      </c>
      <c r="C28" s="7" t="s">
        <v>48</v>
      </c>
      <c r="D28" s="7" t="s">
        <v>669</v>
      </c>
      <c r="E28" s="7" t="s">
        <v>49</v>
      </c>
      <c r="F28" s="4">
        <v>1620000</v>
      </c>
      <c r="G28" s="4">
        <v>0</v>
      </c>
      <c r="H28" s="4">
        <v>1620000</v>
      </c>
      <c r="I28" s="14">
        <v>0</v>
      </c>
      <c r="J28" s="15">
        <f t="shared" si="0"/>
        <v>0</v>
      </c>
      <c r="K28" s="19">
        <f t="shared" si="1"/>
        <v>1620000</v>
      </c>
      <c r="L28" s="20">
        <f t="shared" si="2"/>
        <v>1</v>
      </c>
    </row>
    <row r="29" spans="1:12" x14ac:dyDescent="0.2">
      <c r="A29" s="2">
        <v>2</v>
      </c>
      <c r="B29" s="7" t="s">
        <v>13</v>
      </c>
      <c r="C29" s="7" t="s">
        <v>50</v>
      </c>
      <c r="D29" s="7" t="s">
        <v>670</v>
      </c>
      <c r="E29" s="7" t="s">
        <v>51</v>
      </c>
      <c r="F29" s="4">
        <v>1620000</v>
      </c>
      <c r="G29" s="4">
        <v>0</v>
      </c>
      <c r="H29" s="4">
        <v>1620000</v>
      </c>
      <c r="I29" s="14">
        <v>0</v>
      </c>
      <c r="J29" s="15">
        <f t="shared" si="0"/>
        <v>0</v>
      </c>
      <c r="K29" s="19">
        <f t="shared" si="1"/>
        <v>1620000</v>
      </c>
      <c r="L29" s="20">
        <f t="shared" si="2"/>
        <v>1</v>
      </c>
    </row>
    <row r="30" spans="1:12" x14ac:dyDescent="0.2">
      <c r="A30" s="2">
        <v>2</v>
      </c>
      <c r="B30" s="7" t="s">
        <v>13</v>
      </c>
      <c r="C30" s="7" t="s">
        <v>52</v>
      </c>
      <c r="D30" s="7" t="s">
        <v>671</v>
      </c>
      <c r="E30" s="7" t="s">
        <v>53</v>
      </c>
      <c r="F30" s="4">
        <v>1620000</v>
      </c>
      <c r="G30" s="4">
        <v>0</v>
      </c>
      <c r="H30" s="4">
        <v>1620000</v>
      </c>
      <c r="I30" s="14">
        <v>0</v>
      </c>
      <c r="J30" s="15">
        <f t="shared" si="0"/>
        <v>0</v>
      </c>
      <c r="K30" s="19">
        <f t="shared" si="1"/>
        <v>1620000</v>
      </c>
      <c r="L30" s="20">
        <f t="shared" si="2"/>
        <v>1</v>
      </c>
    </row>
    <row r="31" spans="1:12" x14ac:dyDescent="0.2">
      <c r="A31" s="2">
        <v>2</v>
      </c>
      <c r="B31" s="7" t="s">
        <v>13</v>
      </c>
      <c r="C31" s="7" t="s">
        <v>54</v>
      </c>
      <c r="D31" s="7" t="s">
        <v>672</v>
      </c>
      <c r="E31" s="7" t="s">
        <v>55</v>
      </c>
      <c r="F31" s="4">
        <v>1620000</v>
      </c>
      <c r="G31" s="4">
        <v>0</v>
      </c>
      <c r="H31" s="4">
        <v>1620000</v>
      </c>
      <c r="I31" s="14">
        <v>0</v>
      </c>
      <c r="J31" s="15">
        <f t="shared" si="0"/>
        <v>0</v>
      </c>
      <c r="K31" s="19">
        <f t="shared" si="1"/>
        <v>1620000</v>
      </c>
      <c r="L31" s="20">
        <f t="shared" si="2"/>
        <v>1</v>
      </c>
    </row>
    <row r="32" spans="1:12" x14ac:dyDescent="0.2">
      <c r="A32" s="2">
        <v>2</v>
      </c>
      <c r="B32" s="7" t="s">
        <v>13</v>
      </c>
      <c r="C32" s="7" t="s">
        <v>58</v>
      </c>
      <c r="D32" s="7" t="s">
        <v>675</v>
      </c>
      <c r="E32" s="7" t="s">
        <v>59</v>
      </c>
      <c r="F32" s="4">
        <v>1620000</v>
      </c>
      <c r="G32" s="4">
        <v>0</v>
      </c>
      <c r="H32" s="4">
        <v>1620000</v>
      </c>
      <c r="I32" s="14">
        <v>0</v>
      </c>
      <c r="J32" s="15">
        <f t="shared" si="0"/>
        <v>0</v>
      </c>
      <c r="K32" s="19">
        <f t="shared" si="1"/>
        <v>1620000</v>
      </c>
      <c r="L32" s="20">
        <f t="shared" si="2"/>
        <v>1</v>
      </c>
    </row>
    <row r="33" spans="1:12" x14ac:dyDescent="0.2">
      <c r="A33" s="2">
        <v>2</v>
      </c>
      <c r="B33" s="7" t="s">
        <v>13</v>
      </c>
      <c r="C33" s="7" t="s">
        <v>60</v>
      </c>
      <c r="D33" s="7" t="s">
        <v>676</v>
      </c>
      <c r="E33" s="7" t="s">
        <v>61</v>
      </c>
      <c r="F33" s="4">
        <v>1620000</v>
      </c>
      <c r="G33" s="4">
        <v>0</v>
      </c>
      <c r="H33" s="4">
        <v>1620000</v>
      </c>
      <c r="I33" s="14">
        <v>818367</v>
      </c>
      <c r="J33" s="15">
        <f t="shared" si="0"/>
        <v>0.50516481481481479</v>
      </c>
      <c r="K33" s="19">
        <f t="shared" si="1"/>
        <v>801633</v>
      </c>
      <c r="L33" s="20">
        <f t="shared" si="2"/>
        <v>0.49483518518518521</v>
      </c>
    </row>
    <row r="34" spans="1:12" x14ac:dyDescent="0.2">
      <c r="A34" s="2">
        <v>2</v>
      </c>
      <c r="B34" s="7" t="s">
        <v>13</v>
      </c>
      <c r="C34" s="7" t="s">
        <v>62</v>
      </c>
      <c r="D34" s="7" t="s">
        <v>677</v>
      </c>
      <c r="E34" s="7" t="s">
        <v>63</v>
      </c>
      <c r="F34" s="4">
        <v>1620000</v>
      </c>
      <c r="G34" s="4">
        <v>0</v>
      </c>
      <c r="H34" s="4">
        <v>1620000</v>
      </c>
      <c r="I34" s="14">
        <v>1186500</v>
      </c>
      <c r="J34" s="15">
        <f t="shared" si="0"/>
        <v>0.7324074074074074</v>
      </c>
      <c r="K34" s="19">
        <f t="shared" si="1"/>
        <v>433500</v>
      </c>
      <c r="L34" s="20">
        <f t="shared" si="2"/>
        <v>0.2675925925925926</v>
      </c>
    </row>
    <row r="35" spans="1:12" x14ac:dyDescent="0.2">
      <c r="A35" s="2">
        <v>2</v>
      </c>
      <c r="B35" s="7" t="s">
        <v>13</v>
      </c>
      <c r="C35" s="7" t="s">
        <v>64</v>
      </c>
      <c r="D35" s="7" t="s">
        <v>666</v>
      </c>
      <c r="E35" s="7" t="s">
        <v>65</v>
      </c>
      <c r="F35" s="4">
        <v>6017086.5700000003</v>
      </c>
      <c r="G35" s="4">
        <v>0</v>
      </c>
      <c r="H35" s="4">
        <v>6017086.5700000003</v>
      </c>
      <c r="I35" s="14">
        <v>472479.63</v>
      </c>
      <c r="J35" s="15">
        <f t="shared" si="0"/>
        <v>7.8522990238446902E-2</v>
      </c>
      <c r="K35" s="19">
        <f t="shared" si="1"/>
        <v>5544606.9400000004</v>
      </c>
      <c r="L35" s="20">
        <f t="shared" si="2"/>
        <v>0.92147700976155311</v>
      </c>
    </row>
    <row r="36" spans="1:12" x14ac:dyDescent="0.2">
      <c r="A36" s="2">
        <v>2</v>
      </c>
      <c r="B36" s="7" t="s">
        <v>13</v>
      </c>
      <c r="C36" s="7" t="s">
        <v>66</v>
      </c>
      <c r="D36" s="7" t="s">
        <v>666</v>
      </c>
      <c r="E36" s="7" t="s">
        <v>67</v>
      </c>
      <c r="F36" s="4">
        <v>16720672.25</v>
      </c>
      <c r="G36" s="4">
        <v>2379184</v>
      </c>
      <c r="H36" s="4">
        <v>19099856.25</v>
      </c>
      <c r="I36" s="14">
        <v>7256549</v>
      </c>
      <c r="J36" s="15">
        <f t="shared" si="0"/>
        <v>0.37992689081102377</v>
      </c>
      <c r="K36" s="19">
        <f t="shared" si="1"/>
        <v>11843307.25</v>
      </c>
      <c r="L36" s="20">
        <f t="shared" si="2"/>
        <v>0.62007310918897618</v>
      </c>
    </row>
    <row r="37" spans="1:12" x14ac:dyDescent="0.2">
      <c r="A37" s="2">
        <v>2</v>
      </c>
      <c r="B37" s="7" t="s">
        <v>13</v>
      </c>
      <c r="C37" s="7" t="s">
        <v>68</v>
      </c>
      <c r="D37" s="7" t="s">
        <v>667</v>
      </c>
      <c r="E37" s="7" t="s">
        <v>69</v>
      </c>
      <c r="F37" s="4">
        <v>159740.69</v>
      </c>
      <c r="G37" s="4">
        <v>991183</v>
      </c>
      <c r="H37" s="4">
        <v>1150923.69</v>
      </c>
      <c r="I37" s="14">
        <v>324973</v>
      </c>
      <c r="J37" s="15">
        <f t="shared" si="0"/>
        <v>0.28235842464933536</v>
      </c>
      <c r="K37" s="19">
        <f t="shared" si="1"/>
        <v>825950.69</v>
      </c>
      <c r="L37" s="20">
        <f t="shared" si="2"/>
        <v>0.71764157535066464</v>
      </c>
    </row>
    <row r="38" spans="1:12" x14ac:dyDescent="0.2">
      <c r="A38" s="2">
        <v>2</v>
      </c>
      <c r="B38" s="7" t="s">
        <v>13</v>
      </c>
      <c r="C38" s="7" t="s">
        <v>70</v>
      </c>
      <c r="D38" s="7" t="s">
        <v>674</v>
      </c>
      <c r="E38" s="7" t="s">
        <v>71</v>
      </c>
      <c r="F38" s="4">
        <v>6816859.5999999996</v>
      </c>
      <c r="G38" s="4">
        <v>942647</v>
      </c>
      <c r="H38" s="4">
        <v>7759506.5999999996</v>
      </c>
      <c r="I38" s="14">
        <v>2022424</v>
      </c>
      <c r="J38" s="15">
        <f t="shared" si="0"/>
        <v>0.26063822150753763</v>
      </c>
      <c r="K38" s="19">
        <f t="shared" si="1"/>
        <v>5737082.5999999996</v>
      </c>
      <c r="L38" s="20">
        <f t="shared" si="2"/>
        <v>0.73936177849246243</v>
      </c>
    </row>
    <row r="39" spans="1:12" x14ac:dyDescent="0.2">
      <c r="A39" s="2">
        <v>2</v>
      </c>
      <c r="B39" s="7" t="s">
        <v>13</v>
      </c>
      <c r="C39" s="7" t="s">
        <v>72</v>
      </c>
      <c r="D39" s="7" t="s">
        <v>668</v>
      </c>
      <c r="E39" s="7" t="s">
        <v>73</v>
      </c>
      <c r="F39" s="4">
        <v>3306359.31</v>
      </c>
      <c r="G39" s="4">
        <v>433498</v>
      </c>
      <c r="H39" s="4">
        <v>3739857.31</v>
      </c>
      <c r="I39" s="14">
        <v>1811375</v>
      </c>
      <c r="J39" s="15">
        <f t="shared" si="0"/>
        <v>0.48434334517431094</v>
      </c>
      <c r="K39" s="19">
        <f t="shared" si="1"/>
        <v>1928482.31</v>
      </c>
      <c r="L39" s="20">
        <f t="shared" si="2"/>
        <v>0.51565665482568912</v>
      </c>
    </row>
    <row r="40" spans="1:12" x14ac:dyDescent="0.2">
      <c r="A40" s="2">
        <v>2</v>
      </c>
      <c r="B40" s="7" t="s">
        <v>13</v>
      </c>
      <c r="C40" s="7" t="s">
        <v>74</v>
      </c>
      <c r="D40" s="7" t="s">
        <v>669</v>
      </c>
      <c r="E40" s="7" t="s">
        <v>75</v>
      </c>
      <c r="F40" s="4">
        <v>11062578.390000001</v>
      </c>
      <c r="G40" s="4">
        <v>1450420</v>
      </c>
      <c r="H40" s="4">
        <v>12512998.390000001</v>
      </c>
      <c r="I40" s="14">
        <v>4971671</v>
      </c>
      <c r="J40" s="15">
        <f t="shared" si="0"/>
        <v>0.39732051783633288</v>
      </c>
      <c r="K40" s="19">
        <f t="shared" si="1"/>
        <v>7541327.3900000006</v>
      </c>
      <c r="L40" s="20">
        <f t="shared" si="2"/>
        <v>0.60267948216366707</v>
      </c>
    </row>
    <row r="41" spans="1:12" x14ac:dyDescent="0.2">
      <c r="A41" s="2">
        <v>2</v>
      </c>
      <c r="B41" s="7" t="s">
        <v>13</v>
      </c>
      <c r="C41" s="7" t="s">
        <v>76</v>
      </c>
      <c r="D41" s="7" t="s">
        <v>670</v>
      </c>
      <c r="E41" s="7" t="s">
        <v>77</v>
      </c>
      <c r="F41" s="4">
        <v>6606879.3700000001</v>
      </c>
      <c r="G41" s="4">
        <v>866231</v>
      </c>
      <c r="H41" s="4">
        <v>7473110.3700000001</v>
      </c>
      <c r="I41" s="14">
        <v>812701</v>
      </c>
      <c r="J41" s="15">
        <f t="shared" si="0"/>
        <v>0.10875003308695948</v>
      </c>
      <c r="K41" s="19">
        <f t="shared" si="1"/>
        <v>6660409.3700000001</v>
      </c>
      <c r="L41" s="20">
        <f t="shared" si="2"/>
        <v>0.89124996691304048</v>
      </c>
    </row>
    <row r="42" spans="1:12" x14ac:dyDescent="0.2">
      <c r="A42" s="2">
        <v>2</v>
      </c>
      <c r="B42" s="7" t="s">
        <v>13</v>
      </c>
      <c r="C42" s="7" t="s">
        <v>78</v>
      </c>
      <c r="D42" s="7" t="s">
        <v>671</v>
      </c>
      <c r="E42" s="7" t="s">
        <v>79</v>
      </c>
      <c r="F42" s="4">
        <v>7168903.6500000004</v>
      </c>
      <c r="G42" s="4">
        <v>979188</v>
      </c>
      <c r="H42" s="4">
        <v>8148091.6500000004</v>
      </c>
      <c r="I42" s="14">
        <v>3699244</v>
      </c>
      <c r="J42" s="15">
        <f t="shared" si="0"/>
        <v>0.45400127525566059</v>
      </c>
      <c r="K42" s="19">
        <f t="shared" si="1"/>
        <v>4448847.6500000004</v>
      </c>
      <c r="L42" s="20">
        <f t="shared" si="2"/>
        <v>0.54599872474433941</v>
      </c>
    </row>
    <row r="43" spans="1:12" x14ac:dyDescent="0.2">
      <c r="A43" s="2">
        <v>2</v>
      </c>
      <c r="B43" s="7" t="s">
        <v>13</v>
      </c>
      <c r="C43" s="7" t="s">
        <v>80</v>
      </c>
      <c r="D43" s="7" t="s">
        <v>672</v>
      </c>
      <c r="E43" s="7" t="s">
        <v>81</v>
      </c>
      <c r="F43" s="4">
        <v>4373668.04</v>
      </c>
      <c r="G43" s="4">
        <v>573434</v>
      </c>
      <c r="H43" s="4">
        <v>4947102.04</v>
      </c>
      <c r="I43" s="14">
        <v>1946677</v>
      </c>
      <c r="J43" s="15">
        <f t="shared" si="0"/>
        <v>0.39349845308628401</v>
      </c>
      <c r="K43" s="19">
        <f t="shared" si="1"/>
        <v>3000425.04</v>
      </c>
      <c r="L43" s="20">
        <f t="shared" si="2"/>
        <v>0.60650154691371594</v>
      </c>
    </row>
    <row r="44" spans="1:12" x14ac:dyDescent="0.2">
      <c r="A44" s="2">
        <v>2</v>
      </c>
      <c r="B44" s="7" t="s">
        <v>13</v>
      </c>
      <c r="C44" s="7" t="s">
        <v>82</v>
      </c>
      <c r="D44" s="7" t="s">
        <v>673</v>
      </c>
      <c r="E44" s="7" t="s">
        <v>83</v>
      </c>
      <c r="F44" s="4">
        <v>2085381.72</v>
      </c>
      <c r="G44" s="4">
        <v>273415</v>
      </c>
      <c r="H44" s="4">
        <v>2358796.7200000002</v>
      </c>
      <c r="I44" s="14">
        <v>942675</v>
      </c>
      <c r="J44" s="15">
        <f t="shared" si="0"/>
        <v>0.39964232271783046</v>
      </c>
      <c r="K44" s="19">
        <f t="shared" si="1"/>
        <v>1416121.7200000002</v>
      </c>
      <c r="L44" s="20">
        <f t="shared" si="2"/>
        <v>0.6003576772821696</v>
      </c>
    </row>
    <row r="45" spans="1:12" x14ac:dyDescent="0.2">
      <c r="A45" s="2">
        <v>2</v>
      </c>
      <c r="B45" s="7" t="s">
        <v>13</v>
      </c>
      <c r="C45" s="7" t="s">
        <v>84</v>
      </c>
      <c r="D45" s="7" t="s">
        <v>675</v>
      </c>
      <c r="E45" s="7" t="s">
        <v>85</v>
      </c>
      <c r="F45" s="4">
        <v>8496444.4000000004</v>
      </c>
      <c r="G45" s="4">
        <v>0</v>
      </c>
      <c r="H45" s="4">
        <v>8496444.4000000004</v>
      </c>
      <c r="I45" s="14">
        <v>3380951</v>
      </c>
      <c r="J45" s="15">
        <f t="shared" si="0"/>
        <v>0.39792539571023378</v>
      </c>
      <c r="K45" s="19">
        <f t="shared" si="1"/>
        <v>5115493.4000000004</v>
      </c>
      <c r="L45" s="20">
        <f t="shared" si="2"/>
        <v>0.60207460428976622</v>
      </c>
    </row>
    <row r="46" spans="1:12" x14ac:dyDescent="0.2">
      <c r="A46" s="2">
        <v>2</v>
      </c>
      <c r="B46" s="7" t="s">
        <v>13</v>
      </c>
      <c r="C46" s="7" t="s">
        <v>86</v>
      </c>
      <c r="D46" s="7" t="s">
        <v>676</v>
      </c>
      <c r="E46" s="7" t="s">
        <v>87</v>
      </c>
      <c r="F46" s="4">
        <v>10486623.17</v>
      </c>
      <c r="G46" s="4">
        <v>0</v>
      </c>
      <c r="H46" s="4">
        <v>10486623.17</v>
      </c>
      <c r="I46" s="14">
        <v>6904572.4000000004</v>
      </c>
      <c r="J46" s="15">
        <f t="shared" si="0"/>
        <v>0.65841713658144163</v>
      </c>
      <c r="K46" s="19">
        <f t="shared" si="1"/>
        <v>3582050.7699999996</v>
      </c>
      <c r="L46" s="20">
        <f t="shared" si="2"/>
        <v>0.34158286341855837</v>
      </c>
    </row>
    <row r="47" spans="1:12" x14ac:dyDescent="0.2">
      <c r="A47" s="2">
        <v>2</v>
      </c>
      <c r="B47" s="7" t="s">
        <v>13</v>
      </c>
      <c r="C47" s="7" t="s">
        <v>88</v>
      </c>
      <c r="D47" s="7" t="s">
        <v>677</v>
      </c>
      <c r="E47" s="7" t="s">
        <v>89</v>
      </c>
      <c r="F47" s="4">
        <v>15162365.02</v>
      </c>
      <c r="G47" s="4">
        <v>0</v>
      </c>
      <c r="H47" s="4">
        <v>15162365.02</v>
      </c>
      <c r="I47" s="14">
        <v>7311483</v>
      </c>
      <c r="J47" s="15">
        <f t="shared" si="0"/>
        <v>0.48221256976439686</v>
      </c>
      <c r="K47" s="19">
        <f t="shared" si="1"/>
        <v>7850882.0199999996</v>
      </c>
      <c r="L47" s="20">
        <f t="shared" si="2"/>
        <v>0.51778743023560314</v>
      </c>
    </row>
    <row r="48" spans="1:12" x14ac:dyDescent="0.2">
      <c r="A48" s="2">
        <v>2</v>
      </c>
      <c r="B48" s="7" t="s">
        <v>13</v>
      </c>
      <c r="C48" s="7" t="s">
        <v>90</v>
      </c>
      <c r="D48" s="7" t="s">
        <v>666</v>
      </c>
      <c r="E48" s="7" t="s">
        <v>91</v>
      </c>
      <c r="F48" s="4">
        <v>26074937.25</v>
      </c>
      <c r="G48" s="4">
        <v>0</v>
      </c>
      <c r="H48" s="4">
        <v>26074937.25</v>
      </c>
      <c r="I48" s="14">
        <v>8282703</v>
      </c>
      <c r="J48" s="15">
        <f t="shared" si="0"/>
        <v>0.31764996864949313</v>
      </c>
      <c r="K48" s="19">
        <f t="shared" si="1"/>
        <v>17792234.25</v>
      </c>
      <c r="L48" s="20">
        <f t="shared" si="2"/>
        <v>0.68235003135050687</v>
      </c>
    </row>
    <row r="49" spans="1:12" x14ac:dyDescent="0.2">
      <c r="A49" s="2">
        <v>2</v>
      </c>
      <c r="B49" s="7" t="s">
        <v>13</v>
      </c>
      <c r="C49" s="7" t="s">
        <v>92</v>
      </c>
      <c r="D49" s="7" t="s">
        <v>667</v>
      </c>
      <c r="E49" s="7" t="s">
        <v>93</v>
      </c>
      <c r="F49" s="4">
        <v>4528873.21</v>
      </c>
      <c r="G49" s="4">
        <v>47645</v>
      </c>
      <c r="H49" s="4">
        <v>4576518.21</v>
      </c>
      <c r="I49" s="14">
        <v>2271229</v>
      </c>
      <c r="J49" s="15">
        <f t="shared" si="0"/>
        <v>0.49627880755225928</v>
      </c>
      <c r="K49" s="19">
        <f t="shared" si="1"/>
        <v>2305289.21</v>
      </c>
      <c r="L49" s="20">
        <f t="shared" si="2"/>
        <v>0.50372119244774072</v>
      </c>
    </row>
    <row r="50" spans="1:12" x14ac:dyDescent="0.2">
      <c r="A50" s="2">
        <v>2</v>
      </c>
      <c r="B50" s="7" t="s">
        <v>13</v>
      </c>
      <c r="C50" s="7" t="s">
        <v>94</v>
      </c>
      <c r="D50" s="7" t="s">
        <v>674</v>
      </c>
      <c r="E50" s="7" t="s">
        <v>95</v>
      </c>
      <c r="F50" s="4">
        <v>27819014.489999998</v>
      </c>
      <c r="G50" s="4">
        <v>0</v>
      </c>
      <c r="H50" s="4">
        <v>27819014.489999998</v>
      </c>
      <c r="I50" s="14">
        <v>6704797.25</v>
      </c>
      <c r="J50" s="15">
        <f t="shared" si="0"/>
        <v>0.24101490915180154</v>
      </c>
      <c r="K50" s="19">
        <f t="shared" si="1"/>
        <v>21114217.239999998</v>
      </c>
      <c r="L50" s="20">
        <f t="shared" si="2"/>
        <v>0.75898509084819843</v>
      </c>
    </row>
    <row r="51" spans="1:12" x14ac:dyDescent="0.2">
      <c r="A51" s="2">
        <v>2</v>
      </c>
      <c r="B51" s="7" t="s">
        <v>13</v>
      </c>
      <c r="C51" s="7" t="s">
        <v>96</v>
      </c>
      <c r="D51" s="7" t="s">
        <v>668</v>
      </c>
      <c r="E51" s="7" t="s">
        <v>97</v>
      </c>
      <c r="F51" s="4">
        <v>13942789.1</v>
      </c>
      <c r="G51" s="4">
        <v>0</v>
      </c>
      <c r="H51" s="4">
        <v>13942789.1</v>
      </c>
      <c r="I51" s="14">
        <v>6490736</v>
      </c>
      <c r="J51" s="15">
        <f t="shared" si="0"/>
        <v>0.46552637018657911</v>
      </c>
      <c r="K51" s="19">
        <f t="shared" si="1"/>
        <v>7452053.0999999996</v>
      </c>
      <c r="L51" s="20">
        <f t="shared" si="2"/>
        <v>0.53447362981342084</v>
      </c>
    </row>
    <row r="52" spans="1:12" x14ac:dyDescent="0.2">
      <c r="A52" s="2">
        <v>2</v>
      </c>
      <c r="B52" s="7" t="s">
        <v>13</v>
      </c>
      <c r="C52" s="7" t="s">
        <v>98</v>
      </c>
      <c r="D52" s="7" t="s">
        <v>669</v>
      </c>
      <c r="E52" s="7" t="s">
        <v>99</v>
      </c>
      <c r="F52" s="4">
        <v>28823101.449999999</v>
      </c>
      <c r="G52" s="4">
        <v>0</v>
      </c>
      <c r="H52" s="4">
        <v>28823101.449999999</v>
      </c>
      <c r="I52" s="14">
        <v>13243098</v>
      </c>
      <c r="J52" s="15">
        <f t="shared" si="0"/>
        <v>0.45946124232928448</v>
      </c>
      <c r="K52" s="19">
        <f t="shared" si="1"/>
        <v>15580003.449999999</v>
      </c>
      <c r="L52" s="20">
        <f t="shared" si="2"/>
        <v>0.54053875767071558</v>
      </c>
    </row>
    <row r="53" spans="1:12" x14ac:dyDescent="0.2">
      <c r="A53" s="2">
        <v>2</v>
      </c>
      <c r="B53" s="7" t="s">
        <v>13</v>
      </c>
      <c r="C53" s="7" t="s">
        <v>100</v>
      </c>
      <c r="D53" s="7" t="s">
        <v>670</v>
      </c>
      <c r="E53" s="7" t="s">
        <v>101</v>
      </c>
      <c r="F53" s="4">
        <v>9952546.4700000007</v>
      </c>
      <c r="G53" s="4">
        <v>0</v>
      </c>
      <c r="H53" s="4">
        <v>9952546.4700000007</v>
      </c>
      <c r="I53" s="14">
        <v>1703421</v>
      </c>
      <c r="J53" s="15">
        <f t="shared" si="0"/>
        <v>0.17115428751170653</v>
      </c>
      <c r="K53" s="19">
        <f t="shared" si="1"/>
        <v>8249125.4700000007</v>
      </c>
      <c r="L53" s="20">
        <f t="shared" si="2"/>
        <v>0.82884571248829342</v>
      </c>
    </row>
    <row r="54" spans="1:12" x14ac:dyDescent="0.2">
      <c r="A54" s="2">
        <v>2</v>
      </c>
      <c r="B54" s="7" t="s">
        <v>13</v>
      </c>
      <c r="C54" s="7" t="s">
        <v>102</v>
      </c>
      <c r="D54" s="7" t="s">
        <v>671</v>
      </c>
      <c r="E54" s="7" t="s">
        <v>103</v>
      </c>
      <c r="F54" s="4">
        <v>13609725.66</v>
      </c>
      <c r="G54" s="4">
        <v>121485</v>
      </c>
      <c r="H54" s="4">
        <v>13731210.66</v>
      </c>
      <c r="I54" s="14">
        <v>6807821</v>
      </c>
      <c r="J54" s="15">
        <f t="shared" si="0"/>
        <v>0.49579175271352222</v>
      </c>
      <c r="K54" s="19">
        <f t="shared" si="1"/>
        <v>6923389.6600000001</v>
      </c>
      <c r="L54" s="20">
        <f t="shared" si="2"/>
        <v>0.50420824728647784</v>
      </c>
    </row>
    <row r="55" spans="1:12" x14ac:dyDescent="0.2">
      <c r="A55" s="2">
        <v>2</v>
      </c>
      <c r="B55" s="7" t="s">
        <v>13</v>
      </c>
      <c r="C55" s="7" t="s">
        <v>104</v>
      </c>
      <c r="D55" s="7" t="s">
        <v>672</v>
      </c>
      <c r="E55" s="7" t="s">
        <v>105</v>
      </c>
      <c r="F55" s="4">
        <v>14118976.390000001</v>
      </c>
      <c r="G55" s="4">
        <v>0</v>
      </c>
      <c r="H55" s="4">
        <v>14118976.390000001</v>
      </c>
      <c r="I55" s="14">
        <v>6707839</v>
      </c>
      <c r="J55" s="15">
        <f t="shared" si="0"/>
        <v>0.47509386054012659</v>
      </c>
      <c r="K55" s="19">
        <f t="shared" si="1"/>
        <v>7411137.3900000006</v>
      </c>
      <c r="L55" s="20">
        <f t="shared" si="2"/>
        <v>0.52490613945987341</v>
      </c>
    </row>
    <row r="56" spans="1:12" x14ac:dyDescent="0.2">
      <c r="A56" s="2">
        <v>2</v>
      </c>
      <c r="B56" s="7" t="s">
        <v>13</v>
      </c>
      <c r="C56" s="7" t="s">
        <v>106</v>
      </c>
      <c r="D56" s="7" t="s">
        <v>673</v>
      </c>
      <c r="E56" s="7" t="s">
        <v>107</v>
      </c>
      <c r="F56" s="4">
        <v>5822565.9199999999</v>
      </c>
      <c r="G56" s="4">
        <v>0</v>
      </c>
      <c r="H56" s="4">
        <v>5822565.9199999999</v>
      </c>
      <c r="I56" s="14">
        <v>2713103</v>
      </c>
      <c r="J56" s="15">
        <f t="shared" si="0"/>
        <v>0.46596346649863263</v>
      </c>
      <c r="K56" s="19">
        <f t="shared" si="1"/>
        <v>3109462.92</v>
      </c>
      <c r="L56" s="20">
        <f t="shared" si="2"/>
        <v>0.53403653350136737</v>
      </c>
    </row>
    <row r="57" spans="1:12" x14ac:dyDescent="0.2">
      <c r="A57" s="2">
        <v>2</v>
      </c>
      <c r="B57" s="7" t="s">
        <v>13</v>
      </c>
      <c r="C57" s="7" t="s">
        <v>108</v>
      </c>
      <c r="D57" s="7" t="s">
        <v>675</v>
      </c>
      <c r="E57" s="7" t="s">
        <v>109</v>
      </c>
      <c r="F57" s="4">
        <v>23135101.359999999</v>
      </c>
      <c r="G57" s="4">
        <v>0</v>
      </c>
      <c r="H57" s="4">
        <v>23135101.359999999</v>
      </c>
      <c r="I57" s="14">
        <v>5521532</v>
      </c>
      <c r="J57" s="15">
        <f t="shared" si="0"/>
        <v>0.238664698895445</v>
      </c>
      <c r="K57" s="19">
        <f t="shared" si="1"/>
        <v>17613569.359999999</v>
      </c>
      <c r="L57" s="20">
        <f t="shared" si="2"/>
        <v>0.76133530110455505</v>
      </c>
    </row>
    <row r="58" spans="1:12" x14ac:dyDescent="0.2">
      <c r="A58" s="2">
        <v>2</v>
      </c>
      <c r="B58" s="7" t="s">
        <v>13</v>
      </c>
      <c r="C58" s="7" t="s">
        <v>110</v>
      </c>
      <c r="D58" s="7" t="s">
        <v>676</v>
      </c>
      <c r="E58" s="7" t="s">
        <v>111</v>
      </c>
      <c r="F58" s="4">
        <v>49228233.310000002</v>
      </c>
      <c r="G58" s="4">
        <v>0</v>
      </c>
      <c r="H58" s="4">
        <v>49228233.310000002</v>
      </c>
      <c r="I58" s="14">
        <v>16462773.550000001</v>
      </c>
      <c r="J58" s="15">
        <f t="shared" si="0"/>
        <v>0.33441731386805279</v>
      </c>
      <c r="K58" s="19">
        <f t="shared" si="1"/>
        <v>32765459.760000002</v>
      </c>
      <c r="L58" s="20">
        <f t="shared" si="2"/>
        <v>0.66558268613194727</v>
      </c>
    </row>
    <row r="59" spans="1:12" x14ac:dyDescent="0.2">
      <c r="A59" s="2">
        <v>2</v>
      </c>
      <c r="B59" s="7" t="s">
        <v>13</v>
      </c>
      <c r="C59" s="7" t="s">
        <v>112</v>
      </c>
      <c r="D59" s="7" t="s">
        <v>677</v>
      </c>
      <c r="E59" s="7" t="s">
        <v>113</v>
      </c>
      <c r="F59" s="4">
        <v>38523623.899999999</v>
      </c>
      <c r="G59" s="4">
        <v>0</v>
      </c>
      <c r="H59" s="4">
        <v>38523623.899999999</v>
      </c>
      <c r="I59" s="14">
        <v>19051631.079999998</v>
      </c>
      <c r="J59" s="15">
        <f t="shared" si="0"/>
        <v>0.49454410440342811</v>
      </c>
      <c r="K59" s="19">
        <f t="shared" si="1"/>
        <v>19471992.82</v>
      </c>
      <c r="L59" s="20">
        <f t="shared" si="2"/>
        <v>0.50545589559657189</v>
      </c>
    </row>
    <row r="60" spans="1:12" x14ac:dyDescent="0.2">
      <c r="A60" s="2">
        <v>2</v>
      </c>
      <c r="B60" s="7" t="s">
        <v>13</v>
      </c>
      <c r="C60" s="7" t="s">
        <v>114</v>
      </c>
      <c r="D60" s="7" t="s">
        <v>666</v>
      </c>
      <c r="E60" s="7" t="s">
        <v>115</v>
      </c>
      <c r="F60" s="4">
        <v>9544358.4100000001</v>
      </c>
      <c r="G60" s="4">
        <v>0</v>
      </c>
      <c r="H60" s="4">
        <v>9544358.4100000001</v>
      </c>
      <c r="I60" s="14">
        <v>0</v>
      </c>
      <c r="J60" s="15">
        <f t="shared" si="0"/>
        <v>0</v>
      </c>
      <c r="K60" s="19">
        <f t="shared" si="1"/>
        <v>9544358.4100000001</v>
      </c>
      <c r="L60" s="20">
        <f t="shared" si="2"/>
        <v>1</v>
      </c>
    </row>
    <row r="61" spans="1:12" x14ac:dyDescent="0.2">
      <c r="A61" s="2">
        <v>2</v>
      </c>
      <c r="B61" s="7" t="s">
        <v>13</v>
      </c>
      <c r="C61" s="7" t="s">
        <v>116</v>
      </c>
      <c r="D61" s="7" t="s">
        <v>667</v>
      </c>
      <c r="E61" s="7" t="s">
        <v>117</v>
      </c>
      <c r="F61" s="4">
        <v>1174718.56</v>
      </c>
      <c r="G61" s="4">
        <v>0</v>
      </c>
      <c r="H61" s="4">
        <v>1174718.56</v>
      </c>
      <c r="I61" s="14">
        <v>0</v>
      </c>
      <c r="J61" s="15">
        <f t="shared" si="0"/>
        <v>0</v>
      </c>
      <c r="K61" s="19">
        <f t="shared" si="1"/>
        <v>1174718.56</v>
      </c>
      <c r="L61" s="20">
        <f t="shared" si="2"/>
        <v>1</v>
      </c>
    </row>
    <row r="62" spans="1:12" x14ac:dyDescent="0.2">
      <c r="A62" s="2">
        <v>2</v>
      </c>
      <c r="B62" s="7" t="s">
        <v>13</v>
      </c>
      <c r="C62" s="7" t="s">
        <v>118</v>
      </c>
      <c r="D62" s="7" t="s">
        <v>674</v>
      </c>
      <c r="E62" s="7" t="s">
        <v>119</v>
      </c>
      <c r="F62" s="4">
        <v>7926761.7699999996</v>
      </c>
      <c r="G62" s="4">
        <v>0</v>
      </c>
      <c r="H62" s="4">
        <v>7926761.7699999996</v>
      </c>
      <c r="I62" s="14">
        <v>0</v>
      </c>
      <c r="J62" s="15">
        <f t="shared" si="0"/>
        <v>0</v>
      </c>
      <c r="K62" s="19">
        <f t="shared" si="1"/>
        <v>7926761.7699999996</v>
      </c>
      <c r="L62" s="20">
        <f t="shared" si="2"/>
        <v>1</v>
      </c>
    </row>
    <row r="63" spans="1:12" x14ac:dyDescent="0.2">
      <c r="A63" s="2">
        <v>2</v>
      </c>
      <c r="B63" s="7" t="s">
        <v>13</v>
      </c>
      <c r="C63" s="7" t="s">
        <v>120</v>
      </c>
      <c r="D63" s="7" t="s">
        <v>668</v>
      </c>
      <c r="E63" s="7" t="s">
        <v>121</v>
      </c>
      <c r="F63" s="4">
        <v>4244920.68</v>
      </c>
      <c r="G63" s="4">
        <v>0</v>
      </c>
      <c r="H63" s="4">
        <v>4244920.68</v>
      </c>
      <c r="I63" s="14">
        <v>0</v>
      </c>
      <c r="J63" s="15">
        <f t="shared" si="0"/>
        <v>0</v>
      </c>
      <c r="K63" s="19">
        <f t="shared" si="1"/>
        <v>4244920.68</v>
      </c>
      <c r="L63" s="20">
        <f t="shared" si="2"/>
        <v>1</v>
      </c>
    </row>
    <row r="64" spans="1:12" x14ac:dyDescent="0.2">
      <c r="A64" s="2">
        <v>2</v>
      </c>
      <c r="B64" s="7" t="s">
        <v>13</v>
      </c>
      <c r="C64" s="7" t="s">
        <v>122</v>
      </c>
      <c r="D64" s="7" t="s">
        <v>669</v>
      </c>
      <c r="E64" s="7" t="s">
        <v>123</v>
      </c>
      <c r="F64" s="4">
        <v>9445806.6899999995</v>
      </c>
      <c r="G64" s="4">
        <v>0</v>
      </c>
      <c r="H64" s="4">
        <v>9445806.6899999995</v>
      </c>
      <c r="I64" s="14">
        <v>0</v>
      </c>
      <c r="J64" s="15">
        <f t="shared" si="0"/>
        <v>0</v>
      </c>
      <c r="K64" s="19">
        <f t="shared" si="1"/>
        <v>9445806.6899999995</v>
      </c>
      <c r="L64" s="20">
        <f t="shared" si="2"/>
        <v>1</v>
      </c>
    </row>
    <row r="65" spans="1:12" x14ac:dyDescent="0.2">
      <c r="A65" s="2">
        <v>2</v>
      </c>
      <c r="B65" s="7" t="s">
        <v>13</v>
      </c>
      <c r="C65" s="7" t="s">
        <v>124</v>
      </c>
      <c r="D65" s="7" t="s">
        <v>670</v>
      </c>
      <c r="E65" s="7" t="s">
        <v>125</v>
      </c>
      <c r="F65" s="4">
        <v>5026402.95</v>
      </c>
      <c r="G65" s="4">
        <v>0</v>
      </c>
      <c r="H65" s="4">
        <v>5026402.95</v>
      </c>
      <c r="I65" s="14">
        <v>0</v>
      </c>
      <c r="J65" s="15">
        <f t="shared" si="0"/>
        <v>0</v>
      </c>
      <c r="K65" s="19">
        <f t="shared" si="1"/>
        <v>5026402.95</v>
      </c>
      <c r="L65" s="20">
        <f t="shared" si="2"/>
        <v>1</v>
      </c>
    </row>
    <row r="66" spans="1:12" x14ac:dyDescent="0.2">
      <c r="A66" s="2">
        <v>2</v>
      </c>
      <c r="B66" s="7" t="s">
        <v>13</v>
      </c>
      <c r="C66" s="7" t="s">
        <v>126</v>
      </c>
      <c r="D66" s="7" t="s">
        <v>671</v>
      </c>
      <c r="E66" s="7" t="s">
        <v>127</v>
      </c>
      <c r="F66" s="4">
        <v>4465718.01</v>
      </c>
      <c r="G66" s="4">
        <v>51049</v>
      </c>
      <c r="H66" s="4">
        <v>4516767.01</v>
      </c>
      <c r="I66" s="14">
        <v>0</v>
      </c>
      <c r="J66" s="15">
        <f t="shared" si="0"/>
        <v>0</v>
      </c>
      <c r="K66" s="19">
        <f t="shared" si="1"/>
        <v>4516767.01</v>
      </c>
      <c r="L66" s="20">
        <f t="shared" si="2"/>
        <v>1</v>
      </c>
    </row>
    <row r="67" spans="1:12" x14ac:dyDescent="0.2">
      <c r="A67" s="2">
        <v>2</v>
      </c>
      <c r="B67" s="7" t="s">
        <v>13</v>
      </c>
      <c r="C67" s="7" t="s">
        <v>128</v>
      </c>
      <c r="D67" s="7" t="s">
        <v>672</v>
      </c>
      <c r="E67" s="7" t="s">
        <v>129</v>
      </c>
      <c r="F67" s="4">
        <v>4061476.63</v>
      </c>
      <c r="G67" s="4">
        <v>0</v>
      </c>
      <c r="H67" s="4">
        <v>4061476.63</v>
      </c>
      <c r="I67" s="14">
        <v>0</v>
      </c>
      <c r="J67" s="15">
        <f t="shared" si="0"/>
        <v>0</v>
      </c>
      <c r="K67" s="19">
        <f t="shared" si="1"/>
        <v>4061476.63</v>
      </c>
      <c r="L67" s="20">
        <f t="shared" si="2"/>
        <v>1</v>
      </c>
    </row>
    <row r="68" spans="1:12" x14ac:dyDescent="0.2">
      <c r="A68" s="2">
        <v>2</v>
      </c>
      <c r="B68" s="7" t="s">
        <v>13</v>
      </c>
      <c r="C68" s="7" t="s">
        <v>130</v>
      </c>
      <c r="D68" s="7" t="s">
        <v>673</v>
      </c>
      <c r="E68" s="7" t="s">
        <v>131</v>
      </c>
      <c r="F68" s="4">
        <v>1610071.84</v>
      </c>
      <c r="G68" s="4">
        <v>0</v>
      </c>
      <c r="H68" s="4">
        <v>1610071.84</v>
      </c>
      <c r="I68" s="14">
        <v>0</v>
      </c>
      <c r="J68" s="15">
        <f t="shared" si="0"/>
        <v>0</v>
      </c>
      <c r="K68" s="19">
        <f t="shared" si="1"/>
        <v>1610071.84</v>
      </c>
      <c r="L68" s="20">
        <f t="shared" si="2"/>
        <v>1</v>
      </c>
    </row>
    <row r="69" spans="1:12" x14ac:dyDescent="0.2">
      <c r="A69" s="2">
        <v>2</v>
      </c>
      <c r="B69" s="7" t="s">
        <v>13</v>
      </c>
      <c r="C69" s="7" t="s">
        <v>132</v>
      </c>
      <c r="D69" s="7" t="s">
        <v>675</v>
      </c>
      <c r="E69" s="7" t="s">
        <v>133</v>
      </c>
      <c r="F69" s="4">
        <v>8992606.3900000006</v>
      </c>
      <c r="G69" s="4">
        <v>0</v>
      </c>
      <c r="H69" s="4">
        <v>8992606.3900000006</v>
      </c>
      <c r="I69" s="14">
        <v>0</v>
      </c>
      <c r="J69" s="15">
        <f t="shared" si="0"/>
        <v>0</v>
      </c>
      <c r="K69" s="19">
        <f t="shared" si="1"/>
        <v>8992606.3900000006</v>
      </c>
      <c r="L69" s="20">
        <f t="shared" si="2"/>
        <v>1</v>
      </c>
    </row>
    <row r="70" spans="1:12" x14ac:dyDescent="0.2">
      <c r="A70" s="2">
        <v>2</v>
      </c>
      <c r="B70" s="7" t="s">
        <v>13</v>
      </c>
      <c r="C70" s="7" t="s">
        <v>134</v>
      </c>
      <c r="D70" s="7" t="s">
        <v>676</v>
      </c>
      <c r="E70" s="7" t="s">
        <v>135</v>
      </c>
      <c r="F70" s="4">
        <v>17081516.289999999</v>
      </c>
      <c r="G70" s="4">
        <v>0</v>
      </c>
      <c r="H70" s="4">
        <v>17081516.289999999</v>
      </c>
      <c r="I70" s="14">
        <v>0</v>
      </c>
      <c r="J70" s="15">
        <f t="shared" si="0"/>
        <v>0</v>
      </c>
      <c r="K70" s="19">
        <f t="shared" si="1"/>
        <v>17081516.289999999</v>
      </c>
      <c r="L70" s="20">
        <f t="shared" si="2"/>
        <v>1</v>
      </c>
    </row>
    <row r="71" spans="1:12" x14ac:dyDescent="0.2">
      <c r="A71" s="2">
        <v>2</v>
      </c>
      <c r="B71" s="7" t="s">
        <v>13</v>
      </c>
      <c r="C71" s="7" t="s">
        <v>136</v>
      </c>
      <c r="D71" s="7" t="s">
        <v>677</v>
      </c>
      <c r="E71" s="7" t="s">
        <v>137</v>
      </c>
      <c r="F71" s="4">
        <v>11829231.710000001</v>
      </c>
      <c r="G71" s="4">
        <v>0</v>
      </c>
      <c r="H71" s="4">
        <v>11829231.710000001</v>
      </c>
      <c r="I71" s="14">
        <v>0</v>
      </c>
      <c r="J71" s="15">
        <f t="shared" si="0"/>
        <v>0</v>
      </c>
      <c r="K71" s="19">
        <f t="shared" si="1"/>
        <v>11829231.710000001</v>
      </c>
      <c r="L71" s="20">
        <f t="shared" si="2"/>
        <v>1</v>
      </c>
    </row>
    <row r="72" spans="1:12" x14ac:dyDescent="0.2">
      <c r="A72" s="2">
        <v>2</v>
      </c>
      <c r="B72" s="7" t="s">
        <v>13</v>
      </c>
      <c r="C72" s="7" t="s">
        <v>138</v>
      </c>
      <c r="D72" s="7" t="s">
        <v>666</v>
      </c>
      <c r="E72" s="7" t="s">
        <v>139</v>
      </c>
      <c r="F72" s="4">
        <v>8810448.0899999999</v>
      </c>
      <c r="G72" s="4">
        <v>0</v>
      </c>
      <c r="H72" s="4">
        <v>8810448.0899999999</v>
      </c>
      <c r="I72" s="14">
        <v>5614640</v>
      </c>
      <c r="J72" s="15">
        <f t="shared" si="0"/>
        <v>0.63727065214454948</v>
      </c>
      <c r="K72" s="19">
        <f t="shared" si="1"/>
        <v>3195808.09</v>
      </c>
      <c r="L72" s="20">
        <f t="shared" si="2"/>
        <v>0.36272934785545052</v>
      </c>
    </row>
    <row r="73" spans="1:12" x14ac:dyDescent="0.2">
      <c r="A73" s="2">
        <v>2</v>
      </c>
      <c r="B73" s="7" t="s">
        <v>13</v>
      </c>
      <c r="C73" s="7" t="s">
        <v>140</v>
      </c>
      <c r="D73" s="7" t="s">
        <v>667</v>
      </c>
      <c r="E73" s="7" t="s">
        <v>141</v>
      </c>
      <c r="F73" s="4">
        <v>1084388.96</v>
      </c>
      <c r="G73" s="4">
        <v>0</v>
      </c>
      <c r="H73" s="4">
        <v>1084388.96</v>
      </c>
      <c r="I73" s="14">
        <v>571702</v>
      </c>
      <c r="J73" s="15">
        <f t="shared" si="0"/>
        <v>0.52721119551051132</v>
      </c>
      <c r="K73" s="19">
        <f t="shared" si="1"/>
        <v>512686.95999999996</v>
      </c>
      <c r="L73" s="20">
        <f t="shared" si="2"/>
        <v>0.47278880448948868</v>
      </c>
    </row>
    <row r="74" spans="1:12" x14ac:dyDescent="0.2">
      <c r="A74" s="2">
        <v>2</v>
      </c>
      <c r="B74" s="7" t="s">
        <v>13</v>
      </c>
      <c r="C74" s="7" t="s">
        <v>142</v>
      </c>
      <c r="D74" s="7" t="s">
        <v>674</v>
      </c>
      <c r="E74" s="7" t="s">
        <v>143</v>
      </c>
      <c r="F74" s="4">
        <v>7317236.0099999998</v>
      </c>
      <c r="G74" s="4">
        <v>0</v>
      </c>
      <c r="H74" s="4">
        <v>7317236.0099999998</v>
      </c>
      <c r="I74" s="14">
        <v>3580546</v>
      </c>
      <c r="J74" s="15">
        <f t="shared" si="0"/>
        <v>0.48933039676548579</v>
      </c>
      <c r="K74" s="19">
        <f t="shared" si="1"/>
        <v>3736690.01</v>
      </c>
      <c r="L74" s="20">
        <f t="shared" si="2"/>
        <v>0.51066960323451427</v>
      </c>
    </row>
    <row r="75" spans="1:12" x14ac:dyDescent="0.2">
      <c r="A75" s="2">
        <v>2</v>
      </c>
      <c r="B75" s="7" t="s">
        <v>13</v>
      </c>
      <c r="C75" s="7" t="s">
        <v>144</v>
      </c>
      <c r="D75" s="7" t="s">
        <v>668</v>
      </c>
      <c r="E75" s="7" t="s">
        <v>145</v>
      </c>
      <c r="F75" s="4">
        <v>3918508.89</v>
      </c>
      <c r="G75" s="4">
        <v>0</v>
      </c>
      <c r="H75" s="4">
        <v>3918508.89</v>
      </c>
      <c r="I75" s="14">
        <v>3389276</v>
      </c>
      <c r="J75" s="15">
        <f t="shared" si="0"/>
        <v>0.86494023495758865</v>
      </c>
      <c r="K75" s="19">
        <f t="shared" si="1"/>
        <v>529232.89000000013</v>
      </c>
      <c r="L75" s="20">
        <f t="shared" si="2"/>
        <v>0.13505976504241135</v>
      </c>
    </row>
    <row r="76" spans="1:12" x14ac:dyDescent="0.2">
      <c r="A76" s="2">
        <v>2</v>
      </c>
      <c r="B76" s="7" t="s">
        <v>13</v>
      </c>
      <c r="C76" s="7" t="s">
        <v>146</v>
      </c>
      <c r="D76" s="7" t="s">
        <v>669</v>
      </c>
      <c r="E76" s="7" t="s">
        <v>147</v>
      </c>
      <c r="F76" s="4">
        <v>8719474.4600000009</v>
      </c>
      <c r="G76" s="4">
        <v>0</v>
      </c>
      <c r="H76" s="4">
        <v>8719474.4600000009</v>
      </c>
      <c r="I76" s="14">
        <v>6936065</v>
      </c>
      <c r="J76" s="15">
        <f t="shared" si="0"/>
        <v>0.79546823972232827</v>
      </c>
      <c r="K76" s="19">
        <f t="shared" si="1"/>
        <v>1783409.4600000009</v>
      </c>
      <c r="L76" s="20">
        <f t="shared" si="2"/>
        <v>0.20453176027767167</v>
      </c>
    </row>
    <row r="77" spans="1:12" x14ac:dyDescent="0.2">
      <c r="A77" s="2">
        <v>2</v>
      </c>
      <c r="B77" s="7" t="s">
        <v>13</v>
      </c>
      <c r="C77" s="7" t="s">
        <v>148</v>
      </c>
      <c r="D77" s="7" t="s">
        <v>670</v>
      </c>
      <c r="E77" s="7" t="s">
        <v>149</v>
      </c>
      <c r="F77" s="4">
        <v>4639899.33</v>
      </c>
      <c r="G77" s="4">
        <v>0</v>
      </c>
      <c r="H77" s="4">
        <v>4639899.33</v>
      </c>
      <c r="I77" s="14">
        <v>1285041</v>
      </c>
      <c r="J77" s="15">
        <f t="shared" ref="J77:J140" si="3">I77/H77</f>
        <v>0.27695450021757262</v>
      </c>
      <c r="K77" s="19">
        <f t="shared" ref="K77:K140" si="4">H77-I77</f>
        <v>3354858.33</v>
      </c>
      <c r="L77" s="20">
        <f t="shared" ref="L77:L140" si="5">K77/H77</f>
        <v>0.72304549978242738</v>
      </c>
    </row>
    <row r="78" spans="1:12" x14ac:dyDescent="0.2">
      <c r="A78" s="2">
        <v>2</v>
      </c>
      <c r="B78" s="7" t="s">
        <v>13</v>
      </c>
      <c r="C78" s="7" t="s">
        <v>150</v>
      </c>
      <c r="D78" s="7" t="s">
        <v>671</v>
      </c>
      <c r="E78" s="7" t="s">
        <v>151</v>
      </c>
      <c r="F78" s="4">
        <v>4122328.08</v>
      </c>
      <c r="G78" s="4">
        <v>47123</v>
      </c>
      <c r="H78" s="4">
        <v>4169451.08</v>
      </c>
      <c r="I78" s="14">
        <v>3112893</v>
      </c>
      <c r="J78" s="15">
        <f t="shared" si="3"/>
        <v>0.74659540075476793</v>
      </c>
      <c r="K78" s="19">
        <f t="shared" si="4"/>
        <v>1056558.0800000001</v>
      </c>
      <c r="L78" s="20">
        <f t="shared" si="5"/>
        <v>0.25340459924523207</v>
      </c>
    </row>
    <row r="79" spans="1:12" x14ac:dyDescent="0.2">
      <c r="A79" s="2">
        <v>2</v>
      </c>
      <c r="B79" s="7" t="s">
        <v>13</v>
      </c>
      <c r="C79" s="7" t="s">
        <v>152</v>
      </c>
      <c r="D79" s="7" t="s">
        <v>672</v>
      </c>
      <c r="E79" s="7" t="s">
        <v>153</v>
      </c>
      <c r="F79" s="4">
        <v>3749170.71</v>
      </c>
      <c r="G79" s="4">
        <v>0</v>
      </c>
      <c r="H79" s="4">
        <v>3749170.71</v>
      </c>
      <c r="I79" s="14">
        <v>3339982</v>
      </c>
      <c r="J79" s="15">
        <f t="shared" si="3"/>
        <v>0.89085887476166692</v>
      </c>
      <c r="K79" s="19">
        <f t="shared" si="4"/>
        <v>409188.70999999996</v>
      </c>
      <c r="L79" s="20">
        <f t="shared" si="5"/>
        <v>0.10914112523833303</v>
      </c>
    </row>
    <row r="80" spans="1:12" x14ac:dyDescent="0.2">
      <c r="A80" s="2">
        <v>2</v>
      </c>
      <c r="B80" s="7" t="s">
        <v>13</v>
      </c>
      <c r="C80" s="7" t="s">
        <v>154</v>
      </c>
      <c r="D80" s="7" t="s">
        <v>673</v>
      </c>
      <c r="E80" s="7" t="s">
        <v>155</v>
      </c>
      <c r="F80" s="4">
        <v>1486265.89</v>
      </c>
      <c r="G80" s="4">
        <v>0</v>
      </c>
      <c r="H80" s="4">
        <v>1486265.89</v>
      </c>
      <c r="I80" s="14">
        <v>1412811</v>
      </c>
      <c r="J80" s="15">
        <f t="shared" si="3"/>
        <v>0.95057755782849873</v>
      </c>
      <c r="K80" s="19">
        <f t="shared" si="4"/>
        <v>73454.889999999898</v>
      </c>
      <c r="L80" s="20">
        <f t="shared" si="5"/>
        <v>4.9422442171501296E-2</v>
      </c>
    </row>
    <row r="81" spans="1:12" x14ac:dyDescent="0.2">
      <c r="A81" s="2">
        <v>2</v>
      </c>
      <c r="B81" s="7" t="s">
        <v>13</v>
      </c>
      <c r="C81" s="7" t="s">
        <v>156</v>
      </c>
      <c r="D81" s="7" t="s">
        <v>675</v>
      </c>
      <c r="E81" s="7" t="s">
        <v>157</v>
      </c>
      <c r="F81" s="4">
        <v>8301122.8499999996</v>
      </c>
      <c r="G81" s="4">
        <v>0</v>
      </c>
      <c r="H81" s="4">
        <v>8301122.8499999996</v>
      </c>
      <c r="I81" s="14">
        <v>5728182.3600000003</v>
      </c>
      <c r="J81" s="15">
        <f t="shared" si="3"/>
        <v>0.69004910100806427</v>
      </c>
      <c r="K81" s="19">
        <f t="shared" si="4"/>
        <v>2572940.4899999993</v>
      </c>
      <c r="L81" s="20">
        <f t="shared" si="5"/>
        <v>0.30995089899193567</v>
      </c>
    </row>
    <row r="82" spans="1:12" x14ac:dyDescent="0.2">
      <c r="A82" s="2">
        <v>2</v>
      </c>
      <c r="B82" s="7" t="s">
        <v>13</v>
      </c>
      <c r="C82" s="7" t="s">
        <v>158</v>
      </c>
      <c r="D82" s="7" t="s">
        <v>676</v>
      </c>
      <c r="E82" s="7" t="s">
        <v>159</v>
      </c>
      <c r="F82" s="4">
        <v>15768038.67</v>
      </c>
      <c r="G82" s="4">
        <v>0</v>
      </c>
      <c r="H82" s="4">
        <v>15768038.67</v>
      </c>
      <c r="I82" s="14">
        <v>12078689</v>
      </c>
      <c r="J82" s="15">
        <f t="shared" si="3"/>
        <v>0.76602355262996069</v>
      </c>
      <c r="K82" s="19">
        <f t="shared" si="4"/>
        <v>3689349.67</v>
      </c>
      <c r="L82" s="20">
        <f t="shared" si="5"/>
        <v>0.23397644737003934</v>
      </c>
    </row>
    <row r="83" spans="1:12" x14ac:dyDescent="0.2">
      <c r="A83" s="2">
        <v>2</v>
      </c>
      <c r="B83" s="7" t="s">
        <v>13</v>
      </c>
      <c r="C83" s="7" t="s">
        <v>160</v>
      </c>
      <c r="D83" s="7" t="s">
        <v>677</v>
      </c>
      <c r="E83" s="7" t="s">
        <v>161</v>
      </c>
      <c r="F83" s="4">
        <v>10919626.800000001</v>
      </c>
      <c r="G83" s="4">
        <v>0</v>
      </c>
      <c r="H83" s="4">
        <v>10919626.800000001</v>
      </c>
      <c r="I83" s="14">
        <v>9649512</v>
      </c>
      <c r="J83" s="15">
        <f t="shared" si="3"/>
        <v>0.88368514572311196</v>
      </c>
      <c r="K83" s="19">
        <f t="shared" si="4"/>
        <v>1270114.8000000007</v>
      </c>
      <c r="L83" s="20">
        <f t="shared" si="5"/>
        <v>0.11631485427688798</v>
      </c>
    </row>
    <row r="84" spans="1:12" x14ac:dyDescent="0.2">
      <c r="A84" s="2">
        <v>2</v>
      </c>
      <c r="B84" s="7" t="s">
        <v>13</v>
      </c>
      <c r="C84" s="7" t="s">
        <v>162</v>
      </c>
      <c r="D84" s="7" t="s">
        <v>666</v>
      </c>
      <c r="E84" s="7" t="s">
        <v>163</v>
      </c>
      <c r="F84" s="4">
        <v>2699175.75</v>
      </c>
      <c r="G84" s="4">
        <v>353890</v>
      </c>
      <c r="H84" s="4">
        <v>3053065.75</v>
      </c>
      <c r="I84" s="14">
        <v>1059231</v>
      </c>
      <c r="J84" s="15">
        <f t="shared" si="3"/>
        <v>0.34694012076222075</v>
      </c>
      <c r="K84" s="19">
        <f t="shared" si="4"/>
        <v>1993834.75</v>
      </c>
      <c r="L84" s="20">
        <f t="shared" si="5"/>
        <v>0.65305987923777931</v>
      </c>
    </row>
    <row r="85" spans="1:12" x14ac:dyDescent="0.2">
      <c r="A85" s="2">
        <v>2</v>
      </c>
      <c r="B85" s="7" t="s">
        <v>13</v>
      </c>
      <c r="C85" s="7" t="s">
        <v>164</v>
      </c>
      <c r="D85" s="7" t="s">
        <v>667</v>
      </c>
      <c r="E85" s="7" t="s">
        <v>165</v>
      </c>
      <c r="F85" s="4">
        <v>94945.88</v>
      </c>
      <c r="G85" s="4">
        <v>357191</v>
      </c>
      <c r="H85" s="4">
        <v>452136.88</v>
      </c>
      <c r="I85" s="14">
        <v>175020</v>
      </c>
      <c r="J85" s="15">
        <f t="shared" si="3"/>
        <v>0.38709516463244492</v>
      </c>
      <c r="K85" s="19">
        <f t="shared" si="4"/>
        <v>277116.88</v>
      </c>
      <c r="L85" s="20">
        <f t="shared" si="5"/>
        <v>0.61290483536755502</v>
      </c>
    </row>
    <row r="86" spans="1:12" x14ac:dyDescent="0.2">
      <c r="A86" s="2">
        <v>2</v>
      </c>
      <c r="B86" s="7" t="s">
        <v>13</v>
      </c>
      <c r="C86" s="7" t="s">
        <v>166</v>
      </c>
      <c r="D86" s="7" t="s">
        <v>674</v>
      </c>
      <c r="E86" s="7" t="s">
        <v>167</v>
      </c>
      <c r="F86" s="4">
        <v>4828676.21</v>
      </c>
      <c r="G86" s="4">
        <v>633090</v>
      </c>
      <c r="H86" s="4">
        <v>5461766.21</v>
      </c>
      <c r="I86" s="14">
        <v>1120759</v>
      </c>
      <c r="J86" s="15">
        <f t="shared" si="3"/>
        <v>0.20520083740457284</v>
      </c>
      <c r="K86" s="19">
        <f t="shared" si="4"/>
        <v>4341007.21</v>
      </c>
      <c r="L86" s="20">
        <f t="shared" si="5"/>
        <v>0.79479916259542716</v>
      </c>
    </row>
    <row r="87" spans="1:12" x14ac:dyDescent="0.2">
      <c r="A87" s="2">
        <v>2</v>
      </c>
      <c r="B87" s="7" t="s">
        <v>13</v>
      </c>
      <c r="C87" s="7" t="s">
        <v>168</v>
      </c>
      <c r="D87" s="7" t="s">
        <v>668</v>
      </c>
      <c r="E87" s="7" t="s">
        <v>169</v>
      </c>
      <c r="F87" s="4">
        <v>2821249.02</v>
      </c>
      <c r="G87" s="4">
        <v>369895</v>
      </c>
      <c r="H87" s="4">
        <v>3191144.02</v>
      </c>
      <c r="I87" s="14">
        <v>1291860</v>
      </c>
      <c r="J87" s="15">
        <f t="shared" si="3"/>
        <v>0.40482660509944646</v>
      </c>
      <c r="K87" s="19">
        <f t="shared" si="4"/>
        <v>1899284.02</v>
      </c>
      <c r="L87" s="20">
        <f t="shared" si="5"/>
        <v>0.59517339490055354</v>
      </c>
    </row>
    <row r="88" spans="1:12" x14ac:dyDescent="0.2">
      <c r="A88" s="2">
        <v>2</v>
      </c>
      <c r="B88" s="7" t="s">
        <v>13</v>
      </c>
      <c r="C88" s="7" t="s">
        <v>170</v>
      </c>
      <c r="D88" s="7" t="s">
        <v>669</v>
      </c>
      <c r="E88" s="7" t="s">
        <v>171</v>
      </c>
      <c r="F88" s="4">
        <v>4937185.79</v>
      </c>
      <c r="G88" s="4">
        <v>647317</v>
      </c>
      <c r="H88" s="4">
        <v>5584502.79</v>
      </c>
      <c r="I88" s="14">
        <v>2191844</v>
      </c>
      <c r="J88" s="15">
        <f t="shared" si="3"/>
        <v>0.39248686631957075</v>
      </c>
      <c r="K88" s="19">
        <f t="shared" si="4"/>
        <v>3392658.79</v>
      </c>
      <c r="L88" s="20">
        <f t="shared" si="5"/>
        <v>0.60751313368042925</v>
      </c>
    </row>
    <row r="89" spans="1:12" x14ac:dyDescent="0.2">
      <c r="A89" s="2">
        <v>2</v>
      </c>
      <c r="B89" s="7" t="s">
        <v>13</v>
      </c>
      <c r="C89" s="7" t="s">
        <v>172</v>
      </c>
      <c r="D89" s="7" t="s">
        <v>670</v>
      </c>
      <c r="E89" s="7" t="s">
        <v>173</v>
      </c>
      <c r="F89" s="4">
        <v>2102373.0699999998</v>
      </c>
      <c r="G89" s="4">
        <v>275643</v>
      </c>
      <c r="H89" s="4">
        <v>2378016.0699999998</v>
      </c>
      <c r="I89" s="14">
        <v>194345.5</v>
      </c>
      <c r="J89" s="15">
        <f t="shared" si="3"/>
        <v>8.1725898513377165E-2</v>
      </c>
      <c r="K89" s="19">
        <f t="shared" si="4"/>
        <v>2183670.5699999998</v>
      </c>
      <c r="L89" s="20">
        <f t="shared" si="5"/>
        <v>0.91827410148662281</v>
      </c>
    </row>
    <row r="90" spans="1:12" x14ac:dyDescent="0.2">
      <c r="A90" s="2">
        <v>2</v>
      </c>
      <c r="B90" s="7" t="s">
        <v>13</v>
      </c>
      <c r="C90" s="7" t="s">
        <v>174</v>
      </c>
      <c r="D90" s="7" t="s">
        <v>671</v>
      </c>
      <c r="E90" s="7" t="s">
        <v>175</v>
      </c>
      <c r="F90" s="4">
        <v>2834812.72</v>
      </c>
      <c r="G90" s="4">
        <v>371674</v>
      </c>
      <c r="H90" s="4">
        <v>3206486.72</v>
      </c>
      <c r="I90" s="14">
        <v>1156408</v>
      </c>
      <c r="J90" s="15">
        <f t="shared" si="3"/>
        <v>0.36064643361442017</v>
      </c>
      <c r="K90" s="19">
        <f t="shared" si="4"/>
        <v>2050078.7200000002</v>
      </c>
      <c r="L90" s="20">
        <f t="shared" si="5"/>
        <v>0.63935356638557983</v>
      </c>
    </row>
    <row r="91" spans="1:12" x14ac:dyDescent="0.2">
      <c r="A91" s="2">
        <v>2</v>
      </c>
      <c r="B91" s="7" t="s">
        <v>13</v>
      </c>
      <c r="C91" s="7" t="s">
        <v>176</v>
      </c>
      <c r="D91" s="7" t="s">
        <v>672</v>
      </c>
      <c r="E91" s="7" t="s">
        <v>177</v>
      </c>
      <c r="F91" s="4">
        <v>3173905.15</v>
      </c>
      <c r="G91" s="4">
        <v>416132</v>
      </c>
      <c r="H91" s="4">
        <v>3590037.15</v>
      </c>
      <c r="I91" s="14">
        <v>1494135</v>
      </c>
      <c r="J91" s="15">
        <f t="shared" si="3"/>
        <v>0.41618928650919396</v>
      </c>
      <c r="K91" s="19">
        <f t="shared" si="4"/>
        <v>2095902.15</v>
      </c>
      <c r="L91" s="20">
        <f t="shared" si="5"/>
        <v>0.58381071349080604</v>
      </c>
    </row>
    <row r="92" spans="1:12" x14ac:dyDescent="0.2">
      <c r="A92" s="2">
        <v>2</v>
      </c>
      <c r="B92" s="7" t="s">
        <v>13</v>
      </c>
      <c r="C92" s="7" t="s">
        <v>178</v>
      </c>
      <c r="D92" s="7" t="s">
        <v>673</v>
      </c>
      <c r="E92" s="7" t="s">
        <v>179</v>
      </c>
      <c r="F92" s="4">
        <v>976586.2</v>
      </c>
      <c r="G92" s="4">
        <v>128044</v>
      </c>
      <c r="H92" s="4">
        <v>1104630.2</v>
      </c>
      <c r="I92" s="14">
        <v>411838.64</v>
      </c>
      <c r="J92" s="15">
        <f t="shared" si="3"/>
        <v>0.37282942291456456</v>
      </c>
      <c r="K92" s="19">
        <f t="shared" si="4"/>
        <v>692791.55999999994</v>
      </c>
      <c r="L92" s="20">
        <f t="shared" si="5"/>
        <v>0.62717057708543544</v>
      </c>
    </row>
    <row r="93" spans="1:12" x14ac:dyDescent="0.2">
      <c r="A93" s="2">
        <v>2</v>
      </c>
      <c r="B93" s="7" t="s">
        <v>13</v>
      </c>
      <c r="C93" s="7" t="s">
        <v>180</v>
      </c>
      <c r="D93" s="7" t="s">
        <v>675</v>
      </c>
      <c r="E93" s="7" t="s">
        <v>181</v>
      </c>
      <c r="F93" s="4">
        <v>2834812.72</v>
      </c>
      <c r="G93" s="4">
        <v>0</v>
      </c>
      <c r="H93" s="4">
        <v>2834812.72</v>
      </c>
      <c r="I93" s="14">
        <v>768690.05</v>
      </c>
      <c r="J93" s="15">
        <f t="shared" si="3"/>
        <v>0.27116078765160895</v>
      </c>
      <c r="K93" s="19">
        <f t="shared" si="4"/>
        <v>2066122.6700000002</v>
      </c>
      <c r="L93" s="20">
        <f t="shared" si="5"/>
        <v>0.728839212348391</v>
      </c>
    </row>
    <row r="94" spans="1:12" x14ac:dyDescent="0.2">
      <c r="A94" s="2">
        <v>2</v>
      </c>
      <c r="B94" s="7" t="s">
        <v>13</v>
      </c>
      <c r="C94" s="7" t="s">
        <v>182</v>
      </c>
      <c r="D94" s="7" t="s">
        <v>676</v>
      </c>
      <c r="E94" s="7" t="s">
        <v>183</v>
      </c>
      <c r="F94" s="4">
        <v>6714030.1299999999</v>
      </c>
      <c r="G94" s="4">
        <v>0</v>
      </c>
      <c r="H94" s="4">
        <v>6714030.1299999999</v>
      </c>
      <c r="I94" s="14">
        <v>2166712.2200000002</v>
      </c>
      <c r="J94" s="15">
        <f t="shared" si="3"/>
        <v>0.32271410435270126</v>
      </c>
      <c r="K94" s="19">
        <f t="shared" si="4"/>
        <v>4547317.91</v>
      </c>
      <c r="L94" s="20">
        <f t="shared" si="5"/>
        <v>0.6772858956472988</v>
      </c>
    </row>
    <row r="95" spans="1:12" x14ac:dyDescent="0.2">
      <c r="A95" s="2">
        <v>2</v>
      </c>
      <c r="B95" s="7" t="s">
        <v>13</v>
      </c>
      <c r="C95" s="7" t="s">
        <v>184</v>
      </c>
      <c r="D95" s="7" t="s">
        <v>677</v>
      </c>
      <c r="E95" s="7" t="s">
        <v>185</v>
      </c>
      <c r="F95" s="4">
        <v>6402065.0899999999</v>
      </c>
      <c r="G95" s="4">
        <v>0</v>
      </c>
      <c r="H95" s="4">
        <v>6402065.0899999999</v>
      </c>
      <c r="I95" s="14">
        <v>3260886.43</v>
      </c>
      <c r="J95" s="15">
        <f t="shared" si="3"/>
        <v>0.50934915283718241</v>
      </c>
      <c r="K95" s="19">
        <f t="shared" si="4"/>
        <v>3141178.6599999997</v>
      </c>
      <c r="L95" s="20">
        <f t="shared" si="5"/>
        <v>0.49065084716281754</v>
      </c>
    </row>
    <row r="96" spans="1:12" x14ac:dyDescent="0.2">
      <c r="A96" s="2">
        <v>2</v>
      </c>
      <c r="B96" s="7" t="s">
        <v>13</v>
      </c>
      <c r="C96" s="7" t="s">
        <v>186</v>
      </c>
      <c r="D96" s="7" t="s">
        <v>666</v>
      </c>
      <c r="E96" s="7" t="s">
        <v>187</v>
      </c>
      <c r="F96" s="4">
        <v>16419046.35</v>
      </c>
      <c r="G96" s="4">
        <v>0</v>
      </c>
      <c r="H96" s="4">
        <v>16419046.35</v>
      </c>
      <c r="I96" s="14">
        <v>5756469.7699999996</v>
      </c>
      <c r="J96" s="15">
        <f t="shared" si="3"/>
        <v>0.35059708385560406</v>
      </c>
      <c r="K96" s="19">
        <f t="shared" si="4"/>
        <v>10662576.58</v>
      </c>
      <c r="L96" s="20">
        <f t="shared" si="5"/>
        <v>0.64940291614439594</v>
      </c>
    </row>
    <row r="97" spans="1:12" x14ac:dyDescent="0.2">
      <c r="A97" s="2">
        <v>2</v>
      </c>
      <c r="B97" s="7" t="s">
        <v>13</v>
      </c>
      <c r="C97" s="7" t="s">
        <v>188</v>
      </c>
      <c r="D97" s="7" t="s">
        <v>667</v>
      </c>
      <c r="E97" s="7" t="s">
        <v>189</v>
      </c>
      <c r="F97" s="4">
        <v>2020854.38</v>
      </c>
      <c r="G97" s="4">
        <v>52285</v>
      </c>
      <c r="H97" s="4">
        <v>2073139.38</v>
      </c>
      <c r="I97" s="14">
        <v>1118350.1200000001</v>
      </c>
      <c r="J97" s="15">
        <f t="shared" si="3"/>
        <v>0.53944762749140396</v>
      </c>
      <c r="K97" s="19">
        <f t="shared" si="4"/>
        <v>954789.25999999978</v>
      </c>
      <c r="L97" s="20">
        <f t="shared" si="5"/>
        <v>0.46055237250859604</v>
      </c>
    </row>
    <row r="98" spans="1:12" x14ac:dyDescent="0.2">
      <c r="A98" s="2">
        <v>2</v>
      </c>
      <c r="B98" s="7" t="s">
        <v>13</v>
      </c>
      <c r="C98" s="7" t="s">
        <v>190</v>
      </c>
      <c r="D98" s="7" t="s">
        <v>674</v>
      </c>
      <c r="E98" s="7" t="s">
        <v>191</v>
      </c>
      <c r="F98" s="4">
        <v>13636314.060000001</v>
      </c>
      <c r="G98" s="4">
        <v>0</v>
      </c>
      <c r="H98" s="4">
        <v>13636314.060000001</v>
      </c>
      <c r="I98" s="14">
        <v>3678801.64</v>
      </c>
      <c r="J98" s="15">
        <f t="shared" si="3"/>
        <v>0.26977976774465695</v>
      </c>
      <c r="K98" s="19">
        <f t="shared" si="4"/>
        <v>9957512.4199999999</v>
      </c>
      <c r="L98" s="20">
        <f t="shared" si="5"/>
        <v>0.73022023225534305</v>
      </c>
    </row>
    <row r="99" spans="1:12" x14ac:dyDescent="0.2">
      <c r="A99" s="2">
        <v>2</v>
      </c>
      <c r="B99" s="7" t="s">
        <v>13</v>
      </c>
      <c r="C99" s="7" t="s">
        <v>192</v>
      </c>
      <c r="D99" s="7" t="s">
        <v>668</v>
      </c>
      <c r="E99" s="7" t="s">
        <v>193</v>
      </c>
      <c r="F99" s="4">
        <v>7302486.5999999996</v>
      </c>
      <c r="G99" s="4">
        <v>0</v>
      </c>
      <c r="H99" s="4">
        <v>7302486.5999999996</v>
      </c>
      <c r="I99" s="14">
        <v>3551629.58</v>
      </c>
      <c r="J99" s="15">
        <f t="shared" si="3"/>
        <v>0.48635893149054188</v>
      </c>
      <c r="K99" s="19">
        <f t="shared" si="4"/>
        <v>3750857.0199999996</v>
      </c>
      <c r="L99" s="20">
        <f t="shared" si="5"/>
        <v>0.51364106850945812</v>
      </c>
    </row>
    <row r="100" spans="1:12" x14ac:dyDescent="0.2">
      <c r="A100" s="2">
        <v>2</v>
      </c>
      <c r="B100" s="7" t="s">
        <v>13</v>
      </c>
      <c r="C100" s="7" t="s">
        <v>194</v>
      </c>
      <c r="D100" s="7" t="s">
        <v>669</v>
      </c>
      <c r="E100" s="7" t="s">
        <v>195</v>
      </c>
      <c r="F100" s="4">
        <v>16249508.98</v>
      </c>
      <c r="G100" s="4">
        <v>0</v>
      </c>
      <c r="H100" s="4">
        <v>16249508.98</v>
      </c>
      <c r="I100" s="14">
        <v>7494318.6600000001</v>
      </c>
      <c r="J100" s="15">
        <f t="shared" si="3"/>
        <v>0.46120277660229952</v>
      </c>
      <c r="K100" s="19">
        <f t="shared" si="4"/>
        <v>8755190.3200000003</v>
      </c>
      <c r="L100" s="20">
        <f t="shared" si="5"/>
        <v>0.53879722339770053</v>
      </c>
    </row>
    <row r="101" spans="1:12" x14ac:dyDescent="0.2">
      <c r="A101" s="2">
        <v>2</v>
      </c>
      <c r="B101" s="7" t="s">
        <v>13</v>
      </c>
      <c r="C101" s="7" t="s">
        <v>196</v>
      </c>
      <c r="D101" s="7" t="s">
        <v>670</v>
      </c>
      <c r="E101" s="7" t="s">
        <v>197</v>
      </c>
      <c r="F101" s="4">
        <v>8646861.25</v>
      </c>
      <c r="G101" s="4">
        <v>0</v>
      </c>
      <c r="H101" s="4">
        <v>8646861.25</v>
      </c>
      <c r="I101" s="14">
        <v>1290006.27</v>
      </c>
      <c r="J101" s="15">
        <f t="shared" si="3"/>
        <v>0.14918780730984899</v>
      </c>
      <c r="K101" s="19">
        <f t="shared" si="4"/>
        <v>7356854.9800000004</v>
      </c>
      <c r="L101" s="20">
        <f t="shared" si="5"/>
        <v>0.85081219269015107</v>
      </c>
    </row>
    <row r="102" spans="1:12" x14ac:dyDescent="0.2">
      <c r="A102" s="2">
        <v>2</v>
      </c>
      <c r="B102" s="7" t="s">
        <v>13</v>
      </c>
      <c r="C102" s="7" t="s">
        <v>198</v>
      </c>
      <c r="D102" s="7" t="s">
        <v>671</v>
      </c>
      <c r="E102" s="7" t="s">
        <v>199</v>
      </c>
      <c r="F102" s="4">
        <v>7682321.6200000001</v>
      </c>
      <c r="G102" s="4">
        <v>87818</v>
      </c>
      <c r="H102" s="4">
        <v>7770139.6200000001</v>
      </c>
      <c r="I102" s="14">
        <v>3867238.37</v>
      </c>
      <c r="J102" s="15">
        <f t="shared" si="3"/>
        <v>0.49770513261382038</v>
      </c>
      <c r="K102" s="19">
        <f t="shared" si="4"/>
        <v>3902901.25</v>
      </c>
      <c r="L102" s="20">
        <f t="shared" si="5"/>
        <v>0.50229486738617957</v>
      </c>
    </row>
    <row r="103" spans="1:12" x14ac:dyDescent="0.2">
      <c r="A103" s="2">
        <v>2</v>
      </c>
      <c r="B103" s="7" t="s">
        <v>13</v>
      </c>
      <c r="C103" s="7" t="s">
        <v>200</v>
      </c>
      <c r="D103" s="7" t="s">
        <v>672</v>
      </c>
      <c r="E103" s="7" t="s">
        <v>201</v>
      </c>
      <c r="F103" s="4">
        <v>6986909.9699999997</v>
      </c>
      <c r="G103" s="4">
        <v>0</v>
      </c>
      <c r="H103" s="4">
        <v>6986909.9699999997</v>
      </c>
      <c r="I103" s="14">
        <v>3411741.6</v>
      </c>
      <c r="J103" s="15">
        <f t="shared" si="3"/>
        <v>0.48830478919137987</v>
      </c>
      <c r="K103" s="19">
        <f t="shared" si="4"/>
        <v>3575168.3699999996</v>
      </c>
      <c r="L103" s="20">
        <f t="shared" si="5"/>
        <v>0.51169521080862013</v>
      </c>
    </row>
    <row r="104" spans="1:12" x14ac:dyDescent="0.2">
      <c r="A104" s="2">
        <v>2</v>
      </c>
      <c r="B104" s="7" t="s">
        <v>13</v>
      </c>
      <c r="C104" s="7" t="s">
        <v>202</v>
      </c>
      <c r="D104" s="7" t="s">
        <v>673</v>
      </c>
      <c r="E104" s="7" t="s">
        <v>203</v>
      </c>
      <c r="F104" s="4">
        <v>2769787.44</v>
      </c>
      <c r="G104" s="4">
        <v>0</v>
      </c>
      <c r="H104" s="4">
        <v>2769787.44</v>
      </c>
      <c r="I104" s="14">
        <v>1383479.46</v>
      </c>
      <c r="J104" s="15">
        <f t="shared" si="3"/>
        <v>0.49948939764128614</v>
      </c>
      <c r="K104" s="19">
        <f t="shared" si="4"/>
        <v>1386307.98</v>
      </c>
      <c r="L104" s="20">
        <f t="shared" si="5"/>
        <v>0.50051060235871381</v>
      </c>
    </row>
    <row r="105" spans="1:12" x14ac:dyDescent="0.2">
      <c r="A105" s="2">
        <v>2</v>
      </c>
      <c r="B105" s="7" t="s">
        <v>13</v>
      </c>
      <c r="C105" s="7" t="s">
        <v>204</v>
      </c>
      <c r="D105" s="7" t="s">
        <v>675</v>
      </c>
      <c r="E105" s="7" t="s">
        <v>205</v>
      </c>
      <c r="F105" s="4">
        <v>15469873.890000001</v>
      </c>
      <c r="G105" s="4">
        <v>0</v>
      </c>
      <c r="H105" s="4">
        <v>15469873.890000001</v>
      </c>
      <c r="I105" s="14">
        <v>5974933.1299999999</v>
      </c>
      <c r="J105" s="15">
        <f t="shared" si="3"/>
        <v>0.38623024159636504</v>
      </c>
      <c r="K105" s="19">
        <f t="shared" si="4"/>
        <v>9494940.7600000016</v>
      </c>
      <c r="L105" s="20">
        <f t="shared" si="5"/>
        <v>0.61376975840363501</v>
      </c>
    </row>
    <row r="106" spans="1:12" x14ac:dyDescent="0.2">
      <c r="A106" s="2">
        <v>2</v>
      </c>
      <c r="B106" s="7" t="s">
        <v>13</v>
      </c>
      <c r="C106" s="7" t="s">
        <v>206</v>
      </c>
      <c r="D106" s="7" t="s">
        <v>676</v>
      </c>
      <c r="E106" s="7" t="s">
        <v>207</v>
      </c>
      <c r="F106" s="4">
        <v>29385129.469999999</v>
      </c>
      <c r="G106" s="4">
        <v>0</v>
      </c>
      <c r="H106" s="4">
        <v>29385129.469999999</v>
      </c>
      <c r="I106" s="14">
        <v>11838235.41</v>
      </c>
      <c r="J106" s="15">
        <f t="shared" si="3"/>
        <v>0.40286483753920316</v>
      </c>
      <c r="K106" s="19">
        <f t="shared" si="4"/>
        <v>17546894.059999999</v>
      </c>
      <c r="L106" s="20">
        <f t="shared" si="5"/>
        <v>0.5971351624607969</v>
      </c>
    </row>
    <row r="107" spans="1:12" x14ac:dyDescent="0.2">
      <c r="A107" s="2">
        <v>2</v>
      </c>
      <c r="B107" s="7" t="s">
        <v>13</v>
      </c>
      <c r="C107" s="7" t="s">
        <v>208</v>
      </c>
      <c r="D107" s="7" t="s">
        <v>677</v>
      </c>
      <c r="E107" s="7" t="s">
        <v>209</v>
      </c>
      <c r="F107" s="4">
        <v>20349686.719999999</v>
      </c>
      <c r="G107" s="4">
        <v>0</v>
      </c>
      <c r="H107" s="4">
        <v>20349686.719999999</v>
      </c>
      <c r="I107" s="14">
        <v>10634593.460000001</v>
      </c>
      <c r="J107" s="15">
        <f t="shared" si="3"/>
        <v>0.52259249030837174</v>
      </c>
      <c r="K107" s="19">
        <f t="shared" si="4"/>
        <v>9715093.2599999979</v>
      </c>
      <c r="L107" s="20">
        <f t="shared" si="5"/>
        <v>0.47740750969162826</v>
      </c>
    </row>
    <row r="108" spans="1:12" x14ac:dyDescent="0.2">
      <c r="A108" s="2">
        <v>2</v>
      </c>
      <c r="B108" s="7" t="s">
        <v>13</v>
      </c>
      <c r="C108" s="7" t="s">
        <v>210</v>
      </c>
      <c r="D108" s="7" t="s">
        <v>666</v>
      </c>
      <c r="E108" s="7" t="s">
        <v>211</v>
      </c>
      <c r="F108" s="4">
        <v>572890.66</v>
      </c>
      <c r="G108" s="4">
        <v>0</v>
      </c>
      <c r="H108" s="4">
        <v>572890.66</v>
      </c>
      <c r="I108" s="14">
        <v>200853.79</v>
      </c>
      <c r="J108" s="15">
        <f t="shared" si="3"/>
        <v>0.350597075539685</v>
      </c>
      <c r="K108" s="19">
        <f t="shared" si="4"/>
        <v>372036.87</v>
      </c>
      <c r="L108" s="20">
        <f t="shared" si="5"/>
        <v>0.649402924460315</v>
      </c>
    </row>
    <row r="109" spans="1:12" x14ac:dyDescent="0.2">
      <c r="A109" s="2">
        <v>2</v>
      </c>
      <c r="B109" s="7" t="s">
        <v>13</v>
      </c>
      <c r="C109" s="7" t="s">
        <v>212</v>
      </c>
      <c r="D109" s="7" t="s">
        <v>667</v>
      </c>
      <c r="E109" s="7" t="s">
        <v>213</v>
      </c>
      <c r="F109" s="4">
        <v>70511.320000000007</v>
      </c>
      <c r="G109" s="4">
        <v>1824</v>
      </c>
      <c r="H109" s="4">
        <v>72335.320000000007</v>
      </c>
      <c r="I109" s="14">
        <v>39021.300000000003</v>
      </c>
      <c r="J109" s="15">
        <f t="shared" si="3"/>
        <v>0.53945016072369623</v>
      </c>
      <c r="K109" s="19">
        <f t="shared" si="4"/>
        <v>33314.020000000004</v>
      </c>
      <c r="L109" s="20">
        <f t="shared" si="5"/>
        <v>0.46054983927630377</v>
      </c>
    </row>
    <row r="110" spans="1:12" x14ac:dyDescent="0.2">
      <c r="A110" s="2">
        <v>2</v>
      </c>
      <c r="B110" s="7" t="s">
        <v>13</v>
      </c>
      <c r="C110" s="7" t="s">
        <v>214</v>
      </c>
      <c r="D110" s="7" t="s">
        <v>674</v>
      </c>
      <c r="E110" s="7" t="s">
        <v>215</v>
      </c>
      <c r="F110" s="4">
        <v>475796.02</v>
      </c>
      <c r="G110" s="4">
        <v>0</v>
      </c>
      <c r="H110" s="4">
        <v>475796.02</v>
      </c>
      <c r="I110" s="14">
        <v>128360.16</v>
      </c>
      <c r="J110" s="15">
        <f t="shared" si="3"/>
        <v>0.26977981026407072</v>
      </c>
      <c r="K110" s="19">
        <f t="shared" si="4"/>
        <v>347435.86</v>
      </c>
      <c r="L110" s="20">
        <f t="shared" si="5"/>
        <v>0.73022018973592917</v>
      </c>
    </row>
    <row r="111" spans="1:12" x14ac:dyDescent="0.2">
      <c r="A111" s="2">
        <v>2</v>
      </c>
      <c r="B111" s="7" t="s">
        <v>13</v>
      </c>
      <c r="C111" s="7" t="s">
        <v>216</v>
      </c>
      <c r="D111" s="7" t="s">
        <v>668</v>
      </c>
      <c r="E111" s="7" t="s">
        <v>217</v>
      </c>
      <c r="F111" s="4">
        <v>254797.16</v>
      </c>
      <c r="G111" s="4">
        <v>0</v>
      </c>
      <c r="H111" s="4">
        <v>254797.16</v>
      </c>
      <c r="I111" s="14">
        <v>123922.88</v>
      </c>
      <c r="J111" s="15">
        <f t="shared" si="3"/>
        <v>0.48635895313746824</v>
      </c>
      <c r="K111" s="19">
        <f t="shared" si="4"/>
        <v>130874.28</v>
      </c>
      <c r="L111" s="20">
        <f t="shared" si="5"/>
        <v>0.51364104686253176</v>
      </c>
    </row>
    <row r="112" spans="1:12" x14ac:dyDescent="0.2">
      <c r="A112" s="2">
        <v>2</v>
      </c>
      <c r="B112" s="7" t="s">
        <v>13</v>
      </c>
      <c r="C112" s="7" t="s">
        <v>218</v>
      </c>
      <c r="D112" s="7" t="s">
        <v>669</v>
      </c>
      <c r="E112" s="7" t="s">
        <v>219</v>
      </c>
      <c r="F112" s="4">
        <v>566975.18999999994</v>
      </c>
      <c r="G112" s="4">
        <v>0</v>
      </c>
      <c r="H112" s="4">
        <v>566975.18999999994</v>
      </c>
      <c r="I112" s="14">
        <v>261490.52</v>
      </c>
      <c r="J112" s="15">
        <f t="shared" si="3"/>
        <v>0.46120275562674978</v>
      </c>
      <c r="K112" s="19">
        <f t="shared" si="4"/>
        <v>305484.66999999993</v>
      </c>
      <c r="L112" s="20">
        <f t="shared" si="5"/>
        <v>0.53879724437325016</v>
      </c>
    </row>
    <row r="113" spans="1:12" x14ac:dyDescent="0.2">
      <c r="A113" s="2">
        <v>2</v>
      </c>
      <c r="B113" s="7" t="s">
        <v>13</v>
      </c>
      <c r="C113" s="7" t="s">
        <v>220</v>
      </c>
      <c r="D113" s="7" t="s">
        <v>670</v>
      </c>
      <c r="E113" s="7" t="s">
        <v>221</v>
      </c>
      <c r="F113" s="4">
        <v>301704.86</v>
      </c>
      <c r="G113" s="4">
        <v>0</v>
      </c>
      <c r="H113" s="4">
        <v>301704.86</v>
      </c>
      <c r="I113" s="14">
        <v>45010.69</v>
      </c>
      <c r="J113" s="15">
        <f t="shared" si="3"/>
        <v>0.14918781885051505</v>
      </c>
      <c r="K113" s="19">
        <f t="shared" si="4"/>
        <v>256694.16999999998</v>
      </c>
      <c r="L113" s="20">
        <f t="shared" si="5"/>
        <v>0.85081218114948498</v>
      </c>
    </row>
    <row r="114" spans="1:12" x14ac:dyDescent="0.2">
      <c r="A114" s="2">
        <v>2</v>
      </c>
      <c r="B114" s="7" t="s">
        <v>13</v>
      </c>
      <c r="C114" s="7" t="s">
        <v>222</v>
      </c>
      <c r="D114" s="7" t="s">
        <v>671</v>
      </c>
      <c r="E114" s="7" t="s">
        <v>223</v>
      </c>
      <c r="F114" s="4">
        <v>268050.3</v>
      </c>
      <c r="G114" s="4">
        <v>3064</v>
      </c>
      <c r="H114" s="4">
        <v>271114.3</v>
      </c>
      <c r="I114" s="14">
        <v>134935.04000000001</v>
      </c>
      <c r="J114" s="15">
        <f t="shared" si="3"/>
        <v>0.49770535895745821</v>
      </c>
      <c r="K114" s="19">
        <f t="shared" si="4"/>
        <v>136179.25999999998</v>
      </c>
      <c r="L114" s="20">
        <f t="shared" si="5"/>
        <v>0.50229464104254173</v>
      </c>
    </row>
    <row r="115" spans="1:12" x14ac:dyDescent="0.2">
      <c r="A115" s="2">
        <v>2</v>
      </c>
      <c r="B115" s="7" t="s">
        <v>13</v>
      </c>
      <c r="C115" s="7" t="s">
        <v>224</v>
      </c>
      <c r="D115" s="7" t="s">
        <v>672</v>
      </c>
      <c r="E115" s="7" t="s">
        <v>225</v>
      </c>
      <c r="F115" s="4">
        <v>243786.11</v>
      </c>
      <c r="G115" s="4">
        <v>0</v>
      </c>
      <c r="H115" s="4">
        <v>243786.11</v>
      </c>
      <c r="I115" s="14">
        <v>119041.94</v>
      </c>
      <c r="J115" s="15">
        <f t="shared" si="3"/>
        <v>0.48830485051014599</v>
      </c>
      <c r="K115" s="19">
        <f t="shared" si="4"/>
        <v>124744.16999999998</v>
      </c>
      <c r="L115" s="20">
        <f t="shared" si="5"/>
        <v>0.51169514948985395</v>
      </c>
    </row>
    <row r="116" spans="1:12" x14ac:dyDescent="0.2">
      <c r="A116" s="2">
        <v>2</v>
      </c>
      <c r="B116" s="7" t="s">
        <v>13</v>
      </c>
      <c r="C116" s="7" t="s">
        <v>226</v>
      </c>
      <c r="D116" s="7" t="s">
        <v>673</v>
      </c>
      <c r="E116" s="7" t="s">
        <v>227</v>
      </c>
      <c r="F116" s="4">
        <v>96642.97</v>
      </c>
      <c r="G116" s="4">
        <v>0</v>
      </c>
      <c r="H116" s="4">
        <v>96642.97</v>
      </c>
      <c r="I116" s="14">
        <v>48272.13</v>
      </c>
      <c r="J116" s="15">
        <f t="shared" si="3"/>
        <v>0.49948930584397394</v>
      </c>
      <c r="K116" s="19">
        <f t="shared" si="4"/>
        <v>48370.840000000004</v>
      </c>
      <c r="L116" s="20">
        <f t="shared" si="5"/>
        <v>0.50051069415602611</v>
      </c>
    </row>
    <row r="117" spans="1:12" x14ac:dyDescent="0.2">
      <c r="A117" s="2">
        <v>2</v>
      </c>
      <c r="B117" s="7" t="s">
        <v>13</v>
      </c>
      <c r="C117" s="7" t="s">
        <v>228</v>
      </c>
      <c r="D117" s="7" t="s">
        <v>675</v>
      </c>
      <c r="E117" s="7" t="s">
        <v>229</v>
      </c>
      <c r="F117" s="4">
        <v>539772.29</v>
      </c>
      <c r="G117" s="4">
        <v>0</v>
      </c>
      <c r="H117" s="4">
        <v>539772.29</v>
      </c>
      <c r="I117" s="14">
        <v>208476.39</v>
      </c>
      <c r="J117" s="15">
        <f t="shared" si="3"/>
        <v>0.38623025646611092</v>
      </c>
      <c r="K117" s="19">
        <f t="shared" si="4"/>
        <v>331295.90000000002</v>
      </c>
      <c r="L117" s="20">
        <f t="shared" si="5"/>
        <v>0.61376974353388913</v>
      </c>
    </row>
    <row r="118" spans="1:12" x14ac:dyDescent="0.2">
      <c r="A118" s="2">
        <v>2</v>
      </c>
      <c r="B118" s="7" t="s">
        <v>13</v>
      </c>
      <c r="C118" s="7" t="s">
        <v>230</v>
      </c>
      <c r="D118" s="7" t="s">
        <v>676</v>
      </c>
      <c r="E118" s="7" t="s">
        <v>231</v>
      </c>
      <c r="F118" s="4">
        <v>1025301.1</v>
      </c>
      <c r="G118" s="4">
        <v>0</v>
      </c>
      <c r="H118" s="4">
        <v>1025301.1</v>
      </c>
      <c r="I118" s="14">
        <v>413057.76</v>
      </c>
      <c r="J118" s="15">
        <f t="shared" si="3"/>
        <v>0.40286483648559435</v>
      </c>
      <c r="K118" s="19">
        <f t="shared" si="4"/>
        <v>612243.34</v>
      </c>
      <c r="L118" s="20">
        <f t="shared" si="5"/>
        <v>0.59713516351440565</v>
      </c>
    </row>
    <row r="119" spans="1:12" x14ac:dyDescent="0.2">
      <c r="A119" s="2">
        <v>2</v>
      </c>
      <c r="B119" s="7" t="s">
        <v>13</v>
      </c>
      <c r="C119" s="7" t="s">
        <v>232</v>
      </c>
      <c r="D119" s="7" t="s">
        <v>677</v>
      </c>
      <c r="E119" s="7" t="s">
        <v>233</v>
      </c>
      <c r="F119" s="4">
        <v>710037.92</v>
      </c>
      <c r="G119" s="4">
        <v>0</v>
      </c>
      <c r="H119" s="4">
        <v>710037.92</v>
      </c>
      <c r="I119" s="14">
        <v>370526.46</v>
      </c>
      <c r="J119" s="15">
        <f t="shared" si="3"/>
        <v>0.52184038283476464</v>
      </c>
      <c r="K119" s="19">
        <f t="shared" si="4"/>
        <v>339511.46</v>
      </c>
      <c r="L119" s="20">
        <f t="shared" si="5"/>
        <v>0.47815961716523536</v>
      </c>
    </row>
    <row r="120" spans="1:12" x14ac:dyDescent="0.2">
      <c r="A120" s="2">
        <v>2</v>
      </c>
      <c r="B120" s="7" t="s">
        <v>13</v>
      </c>
      <c r="C120" s="7" t="s">
        <v>234</v>
      </c>
      <c r="D120" s="7" t="s">
        <v>666</v>
      </c>
      <c r="E120" s="7" t="s">
        <v>235</v>
      </c>
      <c r="F120" s="4">
        <v>1718671.98</v>
      </c>
      <c r="G120" s="4">
        <v>0</v>
      </c>
      <c r="H120" s="4">
        <v>1718671.98</v>
      </c>
      <c r="I120" s="14">
        <v>602561.4</v>
      </c>
      <c r="J120" s="15">
        <f t="shared" si="3"/>
        <v>0.35059709299502284</v>
      </c>
      <c r="K120" s="19">
        <f t="shared" si="4"/>
        <v>1116110.58</v>
      </c>
      <c r="L120" s="20">
        <f t="shared" si="5"/>
        <v>0.64940290700497727</v>
      </c>
    </row>
    <row r="121" spans="1:12" x14ac:dyDescent="0.2">
      <c r="A121" s="2">
        <v>2</v>
      </c>
      <c r="B121" s="7" t="s">
        <v>13</v>
      </c>
      <c r="C121" s="7" t="s">
        <v>236</v>
      </c>
      <c r="D121" s="7" t="s">
        <v>667</v>
      </c>
      <c r="E121" s="7" t="s">
        <v>237</v>
      </c>
      <c r="F121" s="4">
        <v>211533.96</v>
      </c>
      <c r="G121" s="4">
        <v>5473</v>
      </c>
      <c r="H121" s="4">
        <v>217006.96</v>
      </c>
      <c r="I121" s="14">
        <v>117063.87</v>
      </c>
      <c r="J121" s="15">
        <f t="shared" si="3"/>
        <v>0.53944753661357225</v>
      </c>
      <c r="K121" s="19">
        <f t="shared" si="4"/>
        <v>99943.09</v>
      </c>
      <c r="L121" s="20">
        <f t="shared" si="5"/>
        <v>0.4605524633864278</v>
      </c>
    </row>
    <row r="122" spans="1:12" x14ac:dyDescent="0.2">
      <c r="A122" s="2">
        <v>2</v>
      </c>
      <c r="B122" s="7" t="s">
        <v>13</v>
      </c>
      <c r="C122" s="7" t="s">
        <v>238</v>
      </c>
      <c r="D122" s="7" t="s">
        <v>674</v>
      </c>
      <c r="E122" s="7" t="s">
        <v>239</v>
      </c>
      <c r="F122" s="4">
        <v>1427388.07</v>
      </c>
      <c r="G122" s="4">
        <v>0</v>
      </c>
      <c r="H122" s="4">
        <v>1427388.07</v>
      </c>
      <c r="I122" s="14">
        <v>385080.44</v>
      </c>
      <c r="J122" s="15">
        <f t="shared" si="3"/>
        <v>0.26977978035083339</v>
      </c>
      <c r="K122" s="19">
        <f t="shared" si="4"/>
        <v>1042307.6300000001</v>
      </c>
      <c r="L122" s="20">
        <f t="shared" si="5"/>
        <v>0.73022021964916661</v>
      </c>
    </row>
    <row r="123" spans="1:12" x14ac:dyDescent="0.2">
      <c r="A123" s="2">
        <v>2</v>
      </c>
      <c r="B123" s="7" t="s">
        <v>13</v>
      </c>
      <c r="C123" s="7" t="s">
        <v>240</v>
      </c>
      <c r="D123" s="7" t="s">
        <v>668</v>
      </c>
      <c r="E123" s="7" t="s">
        <v>241</v>
      </c>
      <c r="F123" s="4">
        <v>764391.48</v>
      </c>
      <c r="G123" s="4">
        <v>0</v>
      </c>
      <c r="H123" s="4">
        <v>764391.48</v>
      </c>
      <c r="I123" s="14">
        <v>371768.62</v>
      </c>
      <c r="J123" s="15">
        <f t="shared" si="3"/>
        <v>0.48635892697286476</v>
      </c>
      <c r="K123" s="19">
        <f t="shared" si="4"/>
        <v>392622.86</v>
      </c>
      <c r="L123" s="20">
        <f t="shared" si="5"/>
        <v>0.51364107302713524</v>
      </c>
    </row>
    <row r="124" spans="1:12" x14ac:dyDescent="0.2">
      <c r="A124" s="2">
        <v>2</v>
      </c>
      <c r="B124" s="7" t="s">
        <v>13</v>
      </c>
      <c r="C124" s="7" t="s">
        <v>242</v>
      </c>
      <c r="D124" s="7" t="s">
        <v>669</v>
      </c>
      <c r="E124" s="7" t="s">
        <v>243</v>
      </c>
      <c r="F124" s="4">
        <v>1700925.57</v>
      </c>
      <c r="G124" s="4">
        <v>0</v>
      </c>
      <c r="H124" s="4">
        <v>1700925.57</v>
      </c>
      <c r="I124" s="14">
        <v>784470.61</v>
      </c>
      <c r="J124" s="15">
        <f t="shared" si="3"/>
        <v>0.46120219710730787</v>
      </c>
      <c r="K124" s="19">
        <f t="shared" si="4"/>
        <v>916454.96000000008</v>
      </c>
      <c r="L124" s="20">
        <f t="shared" si="5"/>
        <v>0.53879780289269219</v>
      </c>
    </row>
    <row r="125" spans="1:12" x14ac:dyDescent="0.2">
      <c r="A125" s="2">
        <v>2</v>
      </c>
      <c r="B125" s="7" t="s">
        <v>13</v>
      </c>
      <c r="C125" s="7" t="s">
        <v>244</v>
      </c>
      <c r="D125" s="7" t="s">
        <v>670</v>
      </c>
      <c r="E125" s="7" t="s">
        <v>245</v>
      </c>
      <c r="F125" s="4">
        <v>905114.58</v>
      </c>
      <c r="G125" s="4">
        <v>0</v>
      </c>
      <c r="H125" s="4">
        <v>905114.58</v>
      </c>
      <c r="I125" s="14">
        <v>135032.06</v>
      </c>
      <c r="J125" s="15">
        <f t="shared" si="3"/>
        <v>0.1491878078021901</v>
      </c>
      <c r="K125" s="19">
        <f t="shared" si="4"/>
        <v>770082.52</v>
      </c>
      <c r="L125" s="20">
        <f t="shared" si="5"/>
        <v>0.85081219219781001</v>
      </c>
    </row>
    <row r="126" spans="1:12" x14ac:dyDescent="0.2">
      <c r="A126" s="2">
        <v>2</v>
      </c>
      <c r="B126" s="7" t="s">
        <v>13</v>
      </c>
      <c r="C126" s="7" t="s">
        <v>246</v>
      </c>
      <c r="D126" s="7" t="s">
        <v>671</v>
      </c>
      <c r="E126" s="7" t="s">
        <v>247</v>
      </c>
      <c r="F126" s="4">
        <v>804150.9</v>
      </c>
      <c r="G126" s="4">
        <v>9192</v>
      </c>
      <c r="H126" s="4">
        <v>813342.9</v>
      </c>
      <c r="I126" s="14">
        <v>404805.13</v>
      </c>
      <c r="J126" s="15">
        <f t="shared" si="3"/>
        <v>0.4977053712523955</v>
      </c>
      <c r="K126" s="19">
        <f t="shared" si="4"/>
        <v>408537.77</v>
      </c>
      <c r="L126" s="20">
        <f t="shared" si="5"/>
        <v>0.50229462874760444</v>
      </c>
    </row>
    <row r="127" spans="1:12" x14ac:dyDescent="0.2">
      <c r="A127" s="2">
        <v>2</v>
      </c>
      <c r="B127" s="7" t="s">
        <v>13</v>
      </c>
      <c r="C127" s="7" t="s">
        <v>248</v>
      </c>
      <c r="D127" s="7" t="s">
        <v>672</v>
      </c>
      <c r="E127" s="7" t="s">
        <v>249</v>
      </c>
      <c r="F127" s="4">
        <v>731358.34</v>
      </c>
      <c r="G127" s="4">
        <v>0</v>
      </c>
      <c r="H127" s="4">
        <v>731358.34</v>
      </c>
      <c r="I127" s="14">
        <v>357125.79</v>
      </c>
      <c r="J127" s="15">
        <f t="shared" si="3"/>
        <v>0.48830480281389832</v>
      </c>
      <c r="K127" s="19">
        <f t="shared" si="4"/>
        <v>374232.55</v>
      </c>
      <c r="L127" s="20">
        <f t="shared" si="5"/>
        <v>0.51169519718610168</v>
      </c>
    </row>
    <row r="128" spans="1:12" x14ac:dyDescent="0.2">
      <c r="A128" s="2">
        <v>2</v>
      </c>
      <c r="B128" s="7" t="s">
        <v>13</v>
      </c>
      <c r="C128" s="7" t="s">
        <v>250</v>
      </c>
      <c r="D128" s="7" t="s">
        <v>673</v>
      </c>
      <c r="E128" s="7" t="s">
        <v>251</v>
      </c>
      <c r="F128" s="4">
        <v>289928.90000000002</v>
      </c>
      <c r="G128" s="4">
        <v>0</v>
      </c>
      <c r="H128" s="4">
        <v>289928.90000000002</v>
      </c>
      <c r="I128" s="14">
        <v>144816.42000000001</v>
      </c>
      <c r="J128" s="15">
        <f t="shared" si="3"/>
        <v>0.49948942654561168</v>
      </c>
      <c r="K128" s="19">
        <f t="shared" si="4"/>
        <v>145112.48000000001</v>
      </c>
      <c r="L128" s="20">
        <f t="shared" si="5"/>
        <v>0.50051057345438832</v>
      </c>
    </row>
    <row r="129" spans="1:12" x14ac:dyDescent="0.2">
      <c r="A129" s="2">
        <v>2</v>
      </c>
      <c r="B129" s="7" t="s">
        <v>13</v>
      </c>
      <c r="C129" s="7" t="s">
        <v>252</v>
      </c>
      <c r="D129" s="7" t="s">
        <v>675</v>
      </c>
      <c r="E129" s="7" t="s">
        <v>253</v>
      </c>
      <c r="F129" s="4">
        <v>1619316.88</v>
      </c>
      <c r="G129" s="4">
        <v>0</v>
      </c>
      <c r="H129" s="4">
        <v>1619316.88</v>
      </c>
      <c r="I129" s="14">
        <v>625429.16</v>
      </c>
      <c r="J129" s="15">
        <f t="shared" si="3"/>
        <v>0.38623024790552424</v>
      </c>
      <c r="K129" s="19">
        <f t="shared" si="4"/>
        <v>993887.71999999986</v>
      </c>
      <c r="L129" s="20">
        <f t="shared" si="5"/>
        <v>0.61376975209447571</v>
      </c>
    </row>
    <row r="130" spans="1:12" x14ac:dyDescent="0.2">
      <c r="A130" s="2">
        <v>2</v>
      </c>
      <c r="B130" s="7" t="s">
        <v>13</v>
      </c>
      <c r="C130" s="7" t="s">
        <v>254</v>
      </c>
      <c r="D130" s="7" t="s">
        <v>676</v>
      </c>
      <c r="E130" s="7" t="s">
        <v>255</v>
      </c>
      <c r="F130" s="4">
        <v>3075903.29</v>
      </c>
      <c r="G130" s="4">
        <v>0</v>
      </c>
      <c r="H130" s="4">
        <v>3075903.29</v>
      </c>
      <c r="I130" s="14">
        <v>1239173.28</v>
      </c>
      <c r="J130" s="15">
        <f t="shared" si="3"/>
        <v>0.40286483779533916</v>
      </c>
      <c r="K130" s="19">
        <f t="shared" si="4"/>
        <v>1836730.01</v>
      </c>
      <c r="L130" s="20">
        <f t="shared" si="5"/>
        <v>0.5971351622046609</v>
      </c>
    </row>
    <row r="131" spans="1:12" x14ac:dyDescent="0.2">
      <c r="A131" s="2">
        <v>2</v>
      </c>
      <c r="B131" s="7" t="s">
        <v>13</v>
      </c>
      <c r="C131" s="7" t="s">
        <v>256</v>
      </c>
      <c r="D131" s="7" t="s">
        <v>677</v>
      </c>
      <c r="E131" s="7" t="s">
        <v>257</v>
      </c>
      <c r="F131" s="4">
        <v>2130113.75</v>
      </c>
      <c r="G131" s="4">
        <v>0</v>
      </c>
      <c r="H131" s="4">
        <v>2130113.75</v>
      </c>
      <c r="I131" s="14">
        <v>1111579.3999999999</v>
      </c>
      <c r="J131" s="15">
        <f t="shared" si="3"/>
        <v>0.52184039467375853</v>
      </c>
      <c r="K131" s="19">
        <f t="shared" si="4"/>
        <v>1018534.3500000001</v>
      </c>
      <c r="L131" s="20">
        <f t="shared" si="5"/>
        <v>0.47815960532624141</v>
      </c>
    </row>
    <row r="132" spans="1:12" x14ac:dyDescent="0.2">
      <c r="A132" s="2">
        <v>2</v>
      </c>
      <c r="B132" s="7" t="s">
        <v>13</v>
      </c>
      <c r="C132" s="7" t="s">
        <v>258</v>
      </c>
      <c r="D132" s="7" t="s">
        <v>666</v>
      </c>
      <c r="E132" s="7" t="s">
        <v>259</v>
      </c>
      <c r="F132" s="4">
        <v>5728906.6100000003</v>
      </c>
      <c r="G132" s="4">
        <v>0</v>
      </c>
      <c r="H132" s="4">
        <v>5728906.6100000003</v>
      </c>
      <c r="I132" s="14">
        <v>2008537.96</v>
      </c>
      <c r="J132" s="15">
        <f t="shared" si="3"/>
        <v>0.35059708540090861</v>
      </c>
      <c r="K132" s="19">
        <f t="shared" si="4"/>
        <v>3720368.6500000004</v>
      </c>
      <c r="L132" s="20">
        <f t="shared" si="5"/>
        <v>0.64940291459909139</v>
      </c>
    </row>
    <row r="133" spans="1:12" x14ac:dyDescent="0.2">
      <c r="A133" s="2">
        <v>2</v>
      </c>
      <c r="B133" s="7" t="s">
        <v>13</v>
      </c>
      <c r="C133" s="7" t="s">
        <v>260</v>
      </c>
      <c r="D133" s="7" t="s">
        <v>667</v>
      </c>
      <c r="E133" s="7" t="s">
        <v>261</v>
      </c>
      <c r="F133" s="4">
        <v>705113.18</v>
      </c>
      <c r="G133" s="4">
        <v>18243</v>
      </c>
      <c r="H133" s="4">
        <v>723356.18</v>
      </c>
      <c r="I133" s="14">
        <v>390212.9</v>
      </c>
      <c r="J133" s="15">
        <f t="shared" si="3"/>
        <v>0.53944780011418436</v>
      </c>
      <c r="K133" s="19">
        <f t="shared" si="4"/>
        <v>333143.28000000003</v>
      </c>
      <c r="L133" s="20">
        <f t="shared" si="5"/>
        <v>0.46055219988581558</v>
      </c>
    </row>
    <row r="134" spans="1:12" x14ac:dyDescent="0.2">
      <c r="A134" s="2">
        <v>2</v>
      </c>
      <c r="B134" s="7" t="s">
        <v>13</v>
      </c>
      <c r="C134" s="7" t="s">
        <v>262</v>
      </c>
      <c r="D134" s="7" t="s">
        <v>674</v>
      </c>
      <c r="E134" s="7" t="s">
        <v>263</v>
      </c>
      <c r="F134" s="4">
        <v>4757960.24</v>
      </c>
      <c r="G134" s="4">
        <v>0</v>
      </c>
      <c r="H134" s="4">
        <v>4757960.24</v>
      </c>
      <c r="I134" s="14">
        <v>1283601.4099999999</v>
      </c>
      <c r="J134" s="15">
        <f t="shared" si="3"/>
        <v>0.269779768062963</v>
      </c>
      <c r="K134" s="19">
        <f t="shared" si="4"/>
        <v>3474358.83</v>
      </c>
      <c r="L134" s="20">
        <f t="shared" si="5"/>
        <v>0.73022023193703689</v>
      </c>
    </row>
    <row r="135" spans="1:12" x14ac:dyDescent="0.2">
      <c r="A135" s="2">
        <v>2</v>
      </c>
      <c r="B135" s="7" t="s">
        <v>13</v>
      </c>
      <c r="C135" s="7" t="s">
        <v>264</v>
      </c>
      <c r="D135" s="7" t="s">
        <v>668</v>
      </c>
      <c r="E135" s="7" t="s">
        <v>265</v>
      </c>
      <c r="F135" s="4">
        <v>2547971.6</v>
      </c>
      <c r="G135" s="4">
        <v>0</v>
      </c>
      <c r="H135" s="4">
        <v>2547971.6</v>
      </c>
      <c r="I135" s="14">
        <v>1239228.76</v>
      </c>
      <c r="J135" s="15">
        <f t="shared" si="3"/>
        <v>0.48635893743870612</v>
      </c>
      <c r="K135" s="19">
        <f t="shared" si="4"/>
        <v>1308742.8400000001</v>
      </c>
      <c r="L135" s="20">
        <f t="shared" si="5"/>
        <v>0.51364106256129383</v>
      </c>
    </row>
    <row r="136" spans="1:12" x14ac:dyDescent="0.2">
      <c r="A136" s="2">
        <v>2</v>
      </c>
      <c r="B136" s="7" t="s">
        <v>13</v>
      </c>
      <c r="C136" s="7" t="s">
        <v>266</v>
      </c>
      <c r="D136" s="7" t="s">
        <v>669</v>
      </c>
      <c r="E136" s="7" t="s">
        <v>267</v>
      </c>
      <c r="F136" s="4">
        <v>5669751.9100000001</v>
      </c>
      <c r="G136" s="4">
        <v>0</v>
      </c>
      <c r="H136" s="4">
        <v>5669751.9100000001</v>
      </c>
      <c r="I136" s="14">
        <v>2614905.34</v>
      </c>
      <c r="J136" s="15">
        <f t="shared" si="3"/>
        <v>0.46120277950574379</v>
      </c>
      <c r="K136" s="19">
        <f t="shared" si="4"/>
        <v>3054846.5700000003</v>
      </c>
      <c r="L136" s="20">
        <f t="shared" si="5"/>
        <v>0.53879722049425616</v>
      </c>
    </row>
    <row r="137" spans="1:12" x14ac:dyDescent="0.2">
      <c r="A137" s="2">
        <v>2</v>
      </c>
      <c r="B137" s="7" t="s">
        <v>13</v>
      </c>
      <c r="C137" s="7" t="s">
        <v>268</v>
      </c>
      <c r="D137" s="7" t="s">
        <v>670</v>
      </c>
      <c r="E137" s="7" t="s">
        <v>269</v>
      </c>
      <c r="F137" s="4">
        <v>3017048.59</v>
      </c>
      <c r="G137" s="4">
        <v>0</v>
      </c>
      <c r="H137" s="4">
        <v>3017048.59</v>
      </c>
      <c r="I137" s="14">
        <v>450106.87</v>
      </c>
      <c r="J137" s="15">
        <f t="shared" si="3"/>
        <v>0.14918780940150519</v>
      </c>
      <c r="K137" s="19">
        <f t="shared" si="4"/>
        <v>2566941.7199999997</v>
      </c>
      <c r="L137" s="20">
        <f t="shared" si="5"/>
        <v>0.85081219059849478</v>
      </c>
    </row>
    <row r="138" spans="1:12" x14ac:dyDescent="0.2">
      <c r="A138" s="2">
        <v>2</v>
      </c>
      <c r="B138" s="7" t="s">
        <v>13</v>
      </c>
      <c r="C138" s="7" t="s">
        <v>270</v>
      </c>
      <c r="D138" s="7" t="s">
        <v>671</v>
      </c>
      <c r="E138" s="7" t="s">
        <v>271</v>
      </c>
      <c r="F138" s="4">
        <v>2680503.0099999998</v>
      </c>
      <c r="G138" s="4">
        <v>30641</v>
      </c>
      <c r="H138" s="4">
        <v>2711144.01</v>
      </c>
      <c r="I138" s="14">
        <v>1349350.45</v>
      </c>
      <c r="J138" s="15">
        <f t="shared" si="3"/>
        <v>0.49770519198646335</v>
      </c>
      <c r="K138" s="19">
        <f t="shared" si="4"/>
        <v>1361793.5599999998</v>
      </c>
      <c r="L138" s="20">
        <f t="shared" si="5"/>
        <v>0.50229480801353665</v>
      </c>
    </row>
    <row r="139" spans="1:12" x14ac:dyDescent="0.2">
      <c r="A139" s="2">
        <v>2</v>
      </c>
      <c r="B139" s="7" t="s">
        <v>13</v>
      </c>
      <c r="C139" s="7" t="s">
        <v>272</v>
      </c>
      <c r="D139" s="7" t="s">
        <v>672</v>
      </c>
      <c r="E139" s="7" t="s">
        <v>273</v>
      </c>
      <c r="F139" s="4">
        <v>2437861.12</v>
      </c>
      <c r="G139" s="4">
        <v>0</v>
      </c>
      <c r="H139" s="4">
        <v>2437861.12</v>
      </c>
      <c r="I139" s="14">
        <v>1190419.28</v>
      </c>
      <c r="J139" s="15">
        <f t="shared" si="3"/>
        <v>0.48830479728065884</v>
      </c>
      <c r="K139" s="19">
        <f t="shared" si="4"/>
        <v>1247441.8400000001</v>
      </c>
      <c r="L139" s="20">
        <f t="shared" si="5"/>
        <v>0.5116952027193411</v>
      </c>
    </row>
    <row r="140" spans="1:12" x14ac:dyDescent="0.2">
      <c r="A140" s="2">
        <v>2</v>
      </c>
      <c r="B140" s="7" t="s">
        <v>13</v>
      </c>
      <c r="C140" s="7" t="s">
        <v>274</v>
      </c>
      <c r="D140" s="7" t="s">
        <v>673</v>
      </c>
      <c r="E140" s="7" t="s">
        <v>275</v>
      </c>
      <c r="F140" s="4">
        <v>966429.67</v>
      </c>
      <c r="G140" s="4">
        <v>0</v>
      </c>
      <c r="H140" s="4">
        <v>966429.67</v>
      </c>
      <c r="I140" s="14">
        <v>482721.38</v>
      </c>
      <c r="J140" s="15">
        <f t="shared" si="3"/>
        <v>0.49948940412808307</v>
      </c>
      <c r="K140" s="19">
        <f t="shared" si="4"/>
        <v>483708.29000000004</v>
      </c>
      <c r="L140" s="20">
        <f t="shared" si="5"/>
        <v>0.50051059587191693</v>
      </c>
    </row>
    <row r="141" spans="1:12" x14ac:dyDescent="0.2">
      <c r="A141" s="2">
        <v>2</v>
      </c>
      <c r="B141" s="7" t="s">
        <v>13</v>
      </c>
      <c r="C141" s="7" t="s">
        <v>276</v>
      </c>
      <c r="D141" s="7" t="s">
        <v>675</v>
      </c>
      <c r="E141" s="7" t="s">
        <v>277</v>
      </c>
      <c r="F141" s="4">
        <v>5397722.9199999999</v>
      </c>
      <c r="G141" s="4">
        <v>0</v>
      </c>
      <c r="H141" s="4">
        <v>5397722.9199999999</v>
      </c>
      <c r="I141" s="14">
        <v>2084763.83</v>
      </c>
      <c r="J141" s="15">
        <f t="shared" ref="J141:J204" si="6">I141/H141</f>
        <v>0.38623024206659351</v>
      </c>
      <c r="K141" s="19">
        <f t="shared" ref="K141:K204" si="7">H141-I141</f>
        <v>3312959.09</v>
      </c>
      <c r="L141" s="20">
        <f t="shared" ref="L141:L204" si="8">K141/H141</f>
        <v>0.61376975793340649</v>
      </c>
    </row>
    <row r="142" spans="1:12" x14ac:dyDescent="0.2">
      <c r="A142" s="2">
        <v>2</v>
      </c>
      <c r="B142" s="7" t="s">
        <v>13</v>
      </c>
      <c r="C142" s="7" t="s">
        <v>278</v>
      </c>
      <c r="D142" s="7" t="s">
        <v>676</v>
      </c>
      <c r="E142" s="7" t="s">
        <v>279</v>
      </c>
      <c r="F142" s="4">
        <v>10253010.98</v>
      </c>
      <c r="G142" s="4">
        <v>0</v>
      </c>
      <c r="H142" s="4">
        <v>10253010.98</v>
      </c>
      <c r="I142" s="14">
        <v>4130577.61</v>
      </c>
      <c r="J142" s="15">
        <f t="shared" si="6"/>
        <v>0.40286483824676445</v>
      </c>
      <c r="K142" s="19">
        <f t="shared" si="7"/>
        <v>6122433.370000001</v>
      </c>
      <c r="L142" s="20">
        <f t="shared" si="8"/>
        <v>0.59713516175323567</v>
      </c>
    </row>
    <row r="143" spans="1:12" x14ac:dyDescent="0.2">
      <c r="A143" s="2">
        <v>2</v>
      </c>
      <c r="B143" s="7" t="s">
        <v>13</v>
      </c>
      <c r="C143" s="7" t="s">
        <v>280</v>
      </c>
      <c r="D143" s="7" t="s">
        <v>677</v>
      </c>
      <c r="E143" s="7" t="s">
        <v>281</v>
      </c>
      <c r="F143" s="4">
        <v>7100379.1799999997</v>
      </c>
      <c r="G143" s="4">
        <v>0</v>
      </c>
      <c r="H143" s="4">
        <v>7100379.1799999997</v>
      </c>
      <c r="I143" s="14">
        <v>3710604.83</v>
      </c>
      <c r="J143" s="15">
        <f t="shared" si="6"/>
        <v>0.52259248920844259</v>
      </c>
      <c r="K143" s="19">
        <f t="shared" si="7"/>
        <v>3389774.3499999996</v>
      </c>
      <c r="L143" s="20">
        <f t="shared" si="8"/>
        <v>0.47740751079155747</v>
      </c>
    </row>
    <row r="144" spans="1:12" x14ac:dyDescent="0.2">
      <c r="A144" s="2">
        <v>2</v>
      </c>
      <c r="B144" s="7" t="s">
        <v>13</v>
      </c>
      <c r="C144" s="7" t="s">
        <v>282</v>
      </c>
      <c r="D144" s="7" t="s">
        <v>666</v>
      </c>
      <c r="E144" s="7" t="s">
        <v>283</v>
      </c>
      <c r="F144" s="4">
        <v>286445.33</v>
      </c>
      <c r="G144" s="4">
        <v>0</v>
      </c>
      <c r="H144" s="4">
        <v>286445.33</v>
      </c>
      <c r="I144" s="14">
        <v>99605</v>
      </c>
      <c r="J144" s="15">
        <f t="shared" si="6"/>
        <v>0.34772778456538284</v>
      </c>
      <c r="K144" s="19">
        <f t="shared" si="7"/>
        <v>186840.33000000002</v>
      </c>
      <c r="L144" s="20">
        <f t="shared" si="8"/>
        <v>0.65227221543461711</v>
      </c>
    </row>
    <row r="145" spans="1:12" x14ac:dyDescent="0.2">
      <c r="A145" s="2">
        <v>2</v>
      </c>
      <c r="B145" s="7" t="s">
        <v>13</v>
      </c>
      <c r="C145" s="7" t="s">
        <v>284</v>
      </c>
      <c r="D145" s="7" t="s">
        <v>667</v>
      </c>
      <c r="E145" s="7" t="s">
        <v>285</v>
      </c>
      <c r="F145" s="4">
        <v>35255.660000000003</v>
      </c>
      <c r="G145" s="4">
        <v>912</v>
      </c>
      <c r="H145" s="4">
        <v>36167.660000000003</v>
      </c>
      <c r="I145" s="14">
        <v>19510.650000000001</v>
      </c>
      <c r="J145" s="15">
        <f t="shared" si="6"/>
        <v>0.53945016072369623</v>
      </c>
      <c r="K145" s="19">
        <f t="shared" si="7"/>
        <v>16657.010000000002</v>
      </c>
      <c r="L145" s="20">
        <f t="shared" si="8"/>
        <v>0.46054983927630377</v>
      </c>
    </row>
    <row r="146" spans="1:12" x14ac:dyDescent="0.2">
      <c r="A146" s="2">
        <v>2</v>
      </c>
      <c r="B146" s="7" t="s">
        <v>13</v>
      </c>
      <c r="C146" s="7" t="s">
        <v>286</v>
      </c>
      <c r="D146" s="7" t="s">
        <v>674</v>
      </c>
      <c r="E146" s="7" t="s">
        <v>287</v>
      </c>
      <c r="F146" s="4">
        <v>237898.01</v>
      </c>
      <c r="G146" s="4">
        <v>0</v>
      </c>
      <c r="H146" s="4">
        <v>237898.01</v>
      </c>
      <c r="I146" s="14">
        <v>64180.07</v>
      </c>
      <c r="J146" s="15">
        <f t="shared" si="6"/>
        <v>0.26977976822925082</v>
      </c>
      <c r="K146" s="19">
        <f t="shared" si="7"/>
        <v>173717.94</v>
      </c>
      <c r="L146" s="20">
        <f t="shared" si="8"/>
        <v>0.73022023177074913</v>
      </c>
    </row>
    <row r="147" spans="1:12" x14ac:dyDescent="0.2">
      <c r="A147" s="2">
        <v>2</v>
      </c>
      <c r="B147" s="7" t="s">
        <v>13</v>
      </c>
      <c r="C147" s="7" t="s">
        <v>288</v>
      </c>
      <c r="D147" s="7" t="s">
        <v>668</v>
      </c>
      <c r="E147" s="7" t="s">
        <v>289</v>
      </c>
      <c r="F147" s="4">
        <v>127398.58</v>
      </c>
      <c r="G147" s="4">
        <v>0</v>
      </c>
      <c r="H147" s="4">
        <v>127398.58</v>
      </c>
      <c r="I147" s="14">
        <v>61961.440000000002</v>
      </c>
      <c r="J147" s="15">
        <f t="shared" si="6"/>
        <v>0.48635895313746824</v>
      </c>
      <c r="K147" s="19">
        <f t="shared" si="7"/>
        <v>65437.14</v>
      </c>
      <c r="L147" s="20">
        <f t="shared" si="8"/>
        <v>0.51364104686253176</v>
      </c>
    </row>
    <row r="148" spans="1:12" x14ac:dyDescent="0.2">
      <c r="A148" s="2">
        <v>2</v>
      </c>
      <c r="B148" s="7" t="s">
        <v>13</v>
      </c>
      <c r="C148" s="7" t="s">
        <v>290</v>
      </c>
      <c r="D148" s="7" t="s">
        <v>669</v>
      </c>
      <c r="E148" s="7" t="s">
        <v>291</v>
      </c>
      <c r="F148" s="4">
        <v>283487.59999999998</v>
      </c>
      <c r="G148" s="4">
        <v>0</v>
      </c>
      <c r="H148" s="4">
        <v>283487.59999999998</v>
      </c>
      <c r="I148" s="14">
        <v>130745.27</v>
      </c>
      <c r="J148" s="15">
        <f t="shared" si="6"/>
        <v>0.4612027827672181</v>
      </c>
      <c r="K148" s="19">
        <f t="shared" si="7"/>
        <v>152742.32999999996</v>
      </c>
      <c r="L148" s="20">
        <f t="shared" si="8"/>
        <v>0.53879721723278184</v>
      </c>
    </row>
    <row r="149" spans="1:12" x14ac:dyDescent="0.2">
      <c r="A149" s="2">
        <v>2</v>
      </c>
      <c r="B149" s="7" t="s">
        <v>13</v>
      </c>
      <c r="C149" s="7" t="s">
        <v>292</v>
      </c>
      <c r="D149" s="7" t="s">
        <v>670</v>
      </c>
      <c r="E149" s="7" t="s">
        <v>293</v>
      </c>
      <c r="F149" s="4">
        <v>150852.43</v>
      </c>
      <c r="G149" s="4">
        <v>0</v>
      </c>
      <c r="H149" s="4">
        <v>150852.43</v>
      </c>
      <c r="I149" s="14">
        <v>22505.34</v>
      </c>
      <c r="J149" s="15">
        <f t="shared" si="6"/>
        <v>0.14918778570554017</v>
      </c>
      <c r="K149" s="19">
        <f t="shared" si="7"/>
        <v>128347.09</v>
      </c>
      <c r="L149" s="20">
        <f t="shared" si="8"/>
        <v>0.85081221429445986</v>
      </c>
    </row>
    <row r="150" spans="1:12" x14ac:dyDescent="0.2">
      <c r="A150" s="2">
        <v>2</v>
      </c>
      <c r="B150" s="7" t="s">
        <v>13</v>
      </c>
      <c r="C150" s="7" t="s">
        <v>294</v>
      </c>
      <c r="D150" s="7" t="s">
        <v>671</v>
      </c>
      <c r="E150" s="7" t="s">
        <v>295</v>
      </c>
      <c r="F150" s="4">
        <v>134025.15</v>
      </c>
      <c r="G150" s="4">
        <v>1532</v>
      </c>
      <c r="H150" s="4">
        <v>135557.15</v>
      </c>
      <c r="I150" s="14">
        <v>67467.53</v>
      </c>
      <c r="J150" s="15">
        <f t="shared" si="6"/>
        <v>0.49770543272708229</v>
      </c>
      <c r="K150" s="19">
        <f t="shared" si="7"/>
        <v>68089.62</v>
      </c>
      <c r="L150" s="20">
        <f t="shared" si="8"/>
        <v>0.50229456727291777</v>
      </c>
    </row>
    <row r="151" spans="1:12" x14ac:dyDescent="0.2">
      <c r="A151" s="2">
        <v>2</v>
      </c>
      <c r="B151" s="7" t="s">
        <v>13</v>
      </c>
      <c r="C151" s="7" t="s">
        <v>296</v>
      </c>
      <c r="D151" s="7" t="s">
        <v>672</v>
      </c>
      <c r="E151" s="7" t="s">
        <v>297</v>
      </c>
      <c r="F151" s="4">
        <v>121893.06</v>
      </c>
      <c r="G151" s="4">
        <v>0</v>
      </c>
      <c r="H151" s="4">
        <v>121893.06</v>
      </c>
      <c r="I151" s="14">
        <v>59520.95</v>
      </c>
      <c r="J151" s="15">
        <f t="shared" si="6"/>
        <v>0.48830466640184433</v>
      </c>
      <c r="K151" s="19">
        <f t="shared" si="7"/>
        <v>62372.11</v>
      </c>
      <c r="L151" s="20">
        <f t="shared" si="8"/>
        <v>0.51169533359815567</v>
      </c>
    </row>
    <row r="152" spans="1:12" x14ac:dyDescent="0.2">
      <c r="A152" s="2">
        <v>2</v>
      </c>
      <c r="B152" s="7" t="s">
        <v>13</v>
      </c>
      <c r="C152" s="7" t="s">
        <v>298</v>
      </c>
      <c r="D152" s="7" t="s">
        <v>673</v>
      </c>
      <c r="E152" s="7" t="s">
        <v>299</v>
      </c>
      <c r="F152" s="4">
        <v>48321.48</v>
      </c>
      <c r="G152" s="4">
        <v>0</v>
      </c>
      <c r="H152" s="4">
        <v>48321.48</v>
      </c>
      <c r="I152" s="14">
        <v>24136.07</v>
      </c>
      <c r="J152" s="15">
        <f t="shared" si="6"/>
        <v>0.49948946100160835</v>
      </c>
      <c r="K152" s="19">
        <f t="shared" si="7"/>
        <v>24185.410000000003</v>
      </c>
      <c r="L152" s="20">
        <f t="shared" si="8"/>
        <v>0.5005105389983916</v>
      </c>
    </row>
    <row r="153" spans="1:12" x14ac:dyDescent="0.2">
      <c r="A153" s="2">
        <v>2</v>
      </c>
      <c r="B153" s="7" t="s">
        <v>13</v>
      </c>
      <c r="C153" s="7" t="s">
        <v>300</v>
      </c>
      <c r="D153" s="7" t="s">
        <v>675</v>
      </c>
      <c r="E153" s="7" t="s">
        <v>301</v>
      </c>
      <c r="F153" s="4">
        <v>269886.15000000002</v>
      </c>
      <c r="G153" s="4">
        <v>0</v>
      </c>
      <c r="H153" s="4">
        <v>269886.15000000002</v>
      </c>
      <c r="I153" s="14">
        <v>104238.2</v>
      </c>
      <c r="J153" s="15">
        <f t="shared" si="6"/>
        <v>0.38623026783701198</v>
      </c>
      <c r="K153" s="19">
        <f t="shared" si="7"/>
        <v>165647.95000000001</v>
      </c>
      <c r="L153" s="20">
        <f t="shared" si="8"/>
        <v>0.61376973216298802</v>
      </c>
    </row>
    <row r="154" spans="1:12" x14ac:dyDescent="0.2">
      <c r="A154" s="2">
        <v>2</v>
      </c>
      <c r="B154" s="7" t="s">
        <v>13</v>
      </c>
      <c r="C154" s="7" t="s">
        <v>302</v>
      </c>
      <c r="D154" s="7" t="s">
        <v>676</v>
      </c>
      <c r="E154" s="7" t="s">
        <v>303</v>
      </c>
      <c r="F154" s="4">
        <v>512650.55</v>
      </c>
      <c r="G154" s="4">
        <v>0</v>
      </c>
      <c r="H154" s="4">
        <v>512650.55</v>
      </c>
      <c r="I154" s="14">
        <v>206528.88</v>
      </c>
      <c r="J154" s="15">
        <f t="shared" si="6"/>
        <v>0.40286483648559435</v>
      </c>
      <c r="K154" s="19">
        <f t="shared" si="7"/>
        <v>306121.67</v>
      </c>
      <c r="L154" s="20">
        <f t="shared" si="8"/>
        <v>0.59713516351440565</v>
      </c>
    </row>
    <row r="155" spans="1:12" x14ac:dyDescent="0.2">
      <c r="A155" s="2">
        <v>2</v>
      </c>
      <c r="B155" s="7" t="s">
        <v>13</v>
      </c>
      <c r="C155" s="7" t="s">
        <v>304</v>
      </c>
      <c r="D155" s="7" t="s">
        <v>677</v>
      </c>
      <c r="E155" s="7" t="s">
        <v>305</v>
      </c>
      <c r="F155" s="4">
        <v>355018.96</v>
      </c>
      <c r="G155" s="4">
        <v>0</v>
      </c>
      <c r="H155" s="4">
        <v>355018.96</v>
      </c>
      <c r="I155" s="14">
        <v>185530.25</v>
      </c>
      <c r="J155" s="15">
        <f t="shared" si="6"/>
        <v>0.52259251167881282</v>
      </c>
      <c r="K155" s="19">
        <f t="shared" si="7"/>
        <v>169488.71000000002</v>
      </c>
      <c r="L155" s="20">
        <f t="shared" si="8"/>
        <v>0.47740748832118718</v>
      </c>
    </row>
    <row r="156" spans="1:12" x14ac:dyDescent="0.2">
      <c r="A156" s="2">
        <v>2</v>
      </c>
      <c r="B156" s="7" t="s">
        <v>13</v>
      </c>
      <c r="C156" s="7" t="s">
        <v>306</v>
      </c>
      <c r="D156" s="7" t="s">
        <v>666</v>
      </c>
      <c r="E156" s="7" t="s">
        <v>307</v>
      </c>
      <c r="F156" s="4">
        <v>286445.33</v>
      </c>
      <c r="G156" s="4">
        <v>0</v>
      </c>
      <c r="H156" s="4">
        <v>286445.33</v>
      </c>
      <c r="I156" s="14">
        <v>97961.21</v>
      </c>
      <c r="J156" s="15">
        <f t="shared" si="6"/>
        <v>0.34198920261677856</v>
      </c>
      <c r="K156" s="19">
        <f t="shared" si="7"/>
        <v>188484.12</v>
      </c>
      <c r="L156" s="20">
        <f t="shared" si="8"/>
        <v>0.65801079738322144</v>
      </c>
    </row>
    <row r="157" spans="1:12" x14ac:dyDescent="0.2">
      <c r="A157" s="2">
        <v>2</v>
      </c>
      <c r="B157" s="7" t="s">
        <v>13</v>
      </c>
      <c r="C157" s="7" t="s">
        <v>308</v>
      </c>
      <c r="D157" s="7" t="s">
        <v>667</v>
      </c>
      <c r="E157" s="7" t="s">
        <v>309</v>
      </c>
      <c r="F157" s="4">
        <v>35255.660000000003</v>
      </c>
      <c r="G157" s="4">
        <v>912</v>
      </c>
      <c r="H157" s="4">
        <v>36167.660000000003</v>
      </c>
      <c r="I157" s="14">
        <v>19510.650000000001</v>
      </c>
      <c r="J157" s="15">
        <f t="shared" si="6"/>
        <v>0.53945016072369623</v>
      </c>
      <c r="K157" s="19">
        <f t="shared" si="7"/>
        <v>16657.010000000002</v>
      </c>
      <c r="L157" s="20">
        <f t="shared" si="8"/>
        <v>0.46054983927630377</v>
      </c>
    </row>
    <row r="158" spans="1:12" x14ac:dyDescent="0.2">
      <c r="A158" s="2">
        <v>2</v>
      </c>
      <c r="B158" s="7" t="s">
        <v>13</v>
      </c>
      <c r="C158" s="7" t="s">
        <v>310</v>
      </c>
      <c r="D158" s="7" t="s">
        <v>674</v>
      </c>
      <c r="E158" s="7" t="s">
        <v>311</v>
      </c>
      <c r="F158" s="4">
        <v>237898.01</v>
      </c>
      <c r="G158" s="4">
        <v>0</v>
      </c>
      <c r="H158" s="4">
        <v>237898.01</v>
      </c>
      <c r="I158" s="14">
        <v>64180.07</v>
      </c>
      <c r="J158" s="15">
        <f t="shared" si="6"/>
        <v>0.26977976822925082</v>
      </c>
      <c r="K158" s="19">
        <f t="shared" si="7"/>
        <v>173717.94</v>
      </c>
      <c r="L158" s="20">
        <f t="shared" si="8"/>
        <v>0.73022023177074913</v>
      </c>
    </row>
    <row r="159" spans="1:12" x14ac:dyDescent="0.2">
      <c r="A159" s="2">
        <v>2</v>
      </c>
      <c r="B159" s="7" t="s">
        <v>13</v>
      </c>
      <c r="C159" s="7" t="s">
        <v>312</v>
      </c>
      <c r="D159" s="7" t="s">
        <v>668</v>
      </c>
      <c r="E159" s="7" t="s">
        <v>313</v>
      </c>
      <c r="F159" s="4">
        <v>127398.58</v>
      </c>
      <c r="G159" s="4">
        <v>0</v>
      </c>
      <c r="H159" s="4">
        <v>127398.58</v>
      </c>
      <c r="I159" s="14">
        <v>61961.440000000002</v>
      </c>
      <c r="J159" s="15">
        <f t="shared" si="6"/>
        <v>0.48635895313746824</v>
      </c>
      <c r="K159" s="19">
        <f t="shared" si="7"/>
        <v>65437.14</v>
      </c>
      <c r="L159" s="20">
        <f t="shared" si="8"/>
        <v>0.51364104686253176</v>
      </c>
    </row>
    <row r="160" spans="1:12" x14ac:dyDescent="0.2">
      <c r="A160" s="2">
        <v>2</v>
      </c>
      <c r="B160" s="7" t="s">
        <v>13</v>
      </c>
      <c r="C160" s="7" t="s">
        <v>314</v>
      </c>
      <c r="D160" s="7" t="s">
        <v>669</v>
      </c>
      <c r="E160" s="7" t="s">
        <v>315</v>
      </c>
      <c r="F160" s="4">
        <v>283487.59999999998</v>
      </c>
      <c r="G160" s="4">
        <v>0</v>
      </c>
      <c r="H160" s="4">
        <v>283487.59999999998</v>
      </c>
      <c r="I160" s="14">
        <v>130745.27</v>
      </c>
      <c r="J160" s="15">
        <f t="shared" si="6"/>
        <v>0.4612027827672181</v>
      </c>
      <c r="K160" s="19">
        <f t="shared" si="7"/>
        <v>152742.32999999996</v>
      </c>
      <c r="L160" s="20">
        <f t="shared" si="8"/>
        <v>0.53879721723278184</v>
      </c>
    </row>
    <row r="161" spans="1:12" x14ac:dyDescent="0.2">
      <c r="A161" s="2">
        <v>2</v>
      </c>
      <c r="B161" s="7" t="s">
        <v>13</v>
      </c>
      <c r="C161" s="7" t="s">
        <v>316</v>
      </c>
      <c r="D161" s="7" t="s">
        <v>670</v>
      </c>
      <c r="E161" s="7" t="s">
        <v>317</v>
      </c>
      <c r="F161" s="4">
        <v>150852.43</v>
      </c>
      <c r="G161" s="4">
        <v>0</v>
      </c>
      <c r="H161" s="4">
        <v>150852.43</v>
      </c>
      <c r="I161" s="14">
        <v>22505.34</v>
      </c>
      <c r="J161" s="15">
        <f t="shared" si="6"/>
        <v>0.14918778570554017</v>
      </c>
      <c r="K161" s="19">
        <f t="shared" si="7"/>
        <v>128347.09</v>
      </c>
      <c r="L161" s="20">
        <f t="shared" si="8"/>
        <v>0.85081221429445986</v>
      </c>
    </row>
    <row r="162" spans="1:12" x14ac:dyDescent="0.2">
      <c r="A162" s="2">
        <v>2</v>
      </c>
      <c r="B162" s="7" t="s">
        <v>13</v>
      </c>
      <c r="C162" s="7" t="s">
        <v>318</v>
      </c>
      <c r="D162" s="7" t="s">
        <v>671</v>
      </c>
      <c r="E162" s="7" t="s">
        <v>319</v>
      </c>
      <c r="F162" s="4">
        <v>134025.15</v>
      </c>
      <c r="G162" s="4">
        <v>1532</v>
      </c>
      <c r="H162" s="4">
        <v>135557.15</v>
      </c>
      <c r="I162" s="14">
        <v>67467.53</v>
      </c>
      <c r="J162" s="15">
        <f t="shared" si="6"/>
        <v>0.49770543272708229</v>
      </c>
      <c r="K162" s="19">
        <f t="shared" si="7"/>
        <v>68089.62</v>
      </c>
      <c r="L162" s="20">
        <f t="shared" si="8"/>
        <v>0.50229456727291777</v>
      </c>
    </row>
    <row r="163" spans="1:12" x14ac:dyDescent="0.2">
      <c r="A163" s="2">
        <v>2</v>
      </c>
      <c r="B163" s="7" t="s">
        <v>13</v>
      </c>
      <c r="C163" s="7" t="s">
        <v>320</v>
      </c>
      <c r="D163" s="7" t="s">
        <v>672</v>
      </c>
      <c r="E163" s="7" t="s">
        <v>321</v>
      </c>
      <c r="F163" s="4">
        <v>121893.06</v>
      </c>
      <c r="G163" s="4">
        <v>0</v>
      </c>
      <c r="H163" s="4">
        <v>121893.06</v>
      </c>
      <c r="I163" s="14">
        <v>59520.95</v>
      </c>
      <c r="J163" s="15">
        <f t="shared" si="6"/>
        <v>0.48830466640184433</v>
      </c>
      <c r="K163" s="19">
        <f t="shared" si="7"/>
        <v>62372.11</v>
      </c>
      <c r="L163" s="20">
        <f t="shared" si="8"/>
        <v>0.51169533359815567</v>
      </c>
    </row>
    <row r="164" spans="1:12" x14ac:dyDescent="0.2">
      <c r="A164" s="2">
        <v>2</v>
      </c>
      <c r="B164" s="7" t="s">
        <v>13</v>
      </c>
      <c r="C164" s="7" t="s">
        <v>322</v>
      </c>
      <c r="D164" s="7" t="s">
        <v>673</v>
      </c>
      <c r="E164" s="7" t="s">
        <v>323</v>
      </c>
      <c r="F164" s="4">
        <v>48321.48</v>
      </c>
      <c r="G164" s="4">
        <v>0</v>
      </c>
      <c r="H164" s="4">
        <v>48321.48</v>
      </c>
      <c r="I164" s="14">
        <v>24136.07</v>
      </c>
      <c r="J164" s="15">
        <f t="shared" si="6"/>
        <v>0.49948946100160835</v>
      </c>
      <c r="K164" s="19">
        <f t="shared" si="7"/>
        <v>24185.410000000003</v>
      </c>
      <c r="L164" s="20">
        <f t="shared" si="8"/>
        <v>0.5005105389983916</v>
      </c>
    </row>
    <row r="165" spans="1:12" x14ac:dyDescent="0.2">
      <c r="A165" s="2">
        <v>2</v>
      </c>
      <c r="B165" s="7" t="s">
        <v>13</v>
      </c>
      <c r="C165" s="7" t="s">
        <v>324</v>
      </c>
      <c r="D165" s="7" t="s">
        <v>675</v>
      </c>
      <c r="E165" s="7" t="s">
        <v>325</v>
      </c>
      <c r="F165" s="4">
        <v>269886.15000000002</v>
      </c>
      <c r="G165" s="4">
        <v>0</v>
      </c>
      <c r="H165" s="4">
        <v>269886.15000000002</v>
      </c>
      <c r="I165" s="14">
        <v>104238.2</v>
      </c>
      <c r="J165" s="15">
        <f t="shared" si="6"/>
        <v>0.38623026783701198</v>
      </c>
      <c r="K165" s="19">
        <f t="shared" si="7"/>
        <v>165647.95000000001</v>
      </c>
      <c r="L165" s="20">
        <f t="shared" si="8"/>
        <v>0.61376973216298802</v>
      </c>
    </row>
    <row r="166" spans="1:12" x14ac:dyDescent="0.2">
      <c r="A166" s="2">
        <v>2</v>
      </c>
      <c r="B166" s="7" t="s">
        <v>13</v>
      </c>
      <c r="C166" s="7" t="s">
        <v>326</v>
      </c>
      <c r="D166" s="7" t="s">
        <v>676</v>
      </c>
      <c r="E166" s="7" t="s">
        <v>327</v>
      </c>
      <c r="F166" s="4">
        <v>512650.55</v>
      </c>
      <c r="G166" s="4">
        <v>0</v>
      </c>
      <c r="H166" s="4">
        <v>512650.55</v>
      </c>
      <c r="I166" s="14">
        <v>206528.88</v>
      </c>
      <c r="J166" s="15">
        <f t="shared" si="6"/>
        <v>0.40286483648559435</v>
      </c>
      <c r="K166" s="19">
        <f t="shared" si="7"/>
        <v>306121.67</v>
      </c>
      <c r="L166" s="20">
        <f t="shared" si="8"/>
        <v>0.59713516351440565</v>
      </c>
    </row>
    <row r="167" spans="1:12" x14ac:dyDescent="0.2">
      <c r="A167" s="2">
        <v>2</v>
      </c>
      <c r="B167" s="7" t="s">
        <v>13</v>
      </c>
      <c r="C167" s="7" t="s">
        <v>328</v>
      </c>
      <c r="D167" s="7" t="s">
        <v>677</v>
      </c>
      <c r="E167" s="7" t="s">
        <v>329</v>
      </c>
      <c r="F167" s="4">
        <v>355018.96</v>
      </c>
      <c r="G167" s="4">
        <v>0</v>
      </c>
      <c r="H167" s="4">
        <v>355018.96</v>
      </c>
      <c r="I167" s="14">
        <v>185530.25</v>
      </c>
      <c r="J167" s="15">
        <f t="shared" si="6"/>
        <v>0.52259251167881282</v>
      </c>
      <c r="K167" s="19">
        <f t="shared" si="7"/>
        <v>169488.71000000002</v>
      </c>
      <c r="L167" s="20">
        <f t="shared" si="8"/>
        <v>0.47740748832118718</v>
      </c>
    </row>
    <row r="168" spans="1:12" x14ac:dyDescent="0.2">
      <c r="A168" s="2">
        <v>2</v>
      </c>
      <c r="B168" s="7" t="s">
        <v>13</v>
      </c>
      <c r="C168" s="7" t="s">
        <v>330</v>
      </c>
      <c r="D168" s="7" t="s">
        <v>666</v>
      </c>
      <c r="E168" s="7" t="s">
        <v>331</v>
      </c>
      <c r="F168" s="4">
        <v>1718671.98</v>
      </c>
      <c r="G168" s="4">
        <v>0</v>
      </c>
      <c r="H168" s="4">
        <v>1718671.98</v>
      </c>
      <c r="I168" s="14">
        <v>605848.97</v>
      </c>
      <c r="J168" s="15">
        <f t="shared" si="6"/>
        <v>0.35250994782611161</v>
      </c>
      <c r="K168" s="19">
        <f t="shared" si="7"/>
        <v>1112823.01</v>
      </c>
      <c r="L168" s="20">
        <f t="shared" si="8"/>
        <v>0.64749005217388833</v>
      </c>
    </row>
    <row r="169" spans="1:12" x14ac:dyDescent="0.2">
      <c r="A169" s="2">
        <v>2</v>
      </c>
      <c r="B169" s="7" t="s">
        <v>13</v>
      </c>
      <c r="C169" s="7" t="s">
        <v>332</v>
      </c>
      <c r="D169" s="7" t="s">
        <v>667</v>
      </c>
      <c r="E169" s="7" t="s">
        <v>333</v>
      </c>
      <c r="F169" s="4">
        <v>211533.96</v>
      </c>
      <c r="G169" s="4">
        <v>5473</v>
      </c>
      <c r="H169" s="4">
        <v>217006.96</v>
      </c>
      <c r="I169" s="14">
        <v>117063.87</v>
      </c>
      <c r="J169" s="15">
        <f t="shared" si="6"/>
        <v>0.53944753661357225</v>
      </c>
      <c r="K169" s="19">
        <f t="shared" si="7"/>
        <v>99943.09</v>
      </c>
      <c r="L169" s="20">
        <f t="shared" si="8"/>
        <v>0.4605524633864278</v>
      </c>
    </row>
    <row r="170" spans="1:12" x14ac:dyDescent="0.2">
      <c r="A170" s="2">
        <v>2</v>
      </c>
      <c r="B170" s="7" t="s">
        <v>13</v>
      </c>
      <c r="C170" s="7" t="s">
        <v>334</v>
      </c>
      <c r="D170" s="7" t="s">
        <v>674</v>
      </c>
      <c r="E170" s="7" t="s">
        <v>335</v>
      </c>
      <c r="F170" s="4">
        <v>1427388.07</v>
      </c>
      <c r="G170" s="4">
        <v>0</v>
      </c>
      <c r="H170" s="4">
        <v>1427388.07</v>
      </c>
      <c r="I170" s="14">
        <v>385080.44</v>
      </c>
      <c r="J170" s="15">
        <f t="shared" si="6"/>
        <v>0.26977978035083339</v>
      </c>
      <c r="K170" s="19">
        <f t="shared" si="7"/>
        <v>1042307.6300000001</v>
      </c>
      <c r="L170" s="20">
        <f t="shared" si="8"/>
        <v>0.73022021964916661</v>
      </c>
    </row>
    <row r="171" spans="1:12" x14ac:dyDescent="0.2">
      <c r="A171" s="2">
        <v>2</v>
      </c>
      <c r="B171" s="7" t="s">
        <v>13</v>
      </c>
      <c r="C171" s="7" t="s">
        <v>336</v>
      </c>
      <c r="D171" s="7" t="s">
        <v>668</v>
      </c>
      <c r="E171" s="7" t="s">
        <v>337</v>
      </c>
      <c r="F171" s="4">
        <v>764391.48</v>
      </c>
      <c r="G171" s="4">
        <v>0</v>
      </c>
      <c r="H171" s="4">
        <v>764391.48</v>
      </c>
      <c r="I171" s="14">
        <v>371768.62</v>
      </c>
      <c r="J171" s="15">
        <f t="shared" si="6"/>
        <v>0.48635892697286476</v>
      </c>
      <c r="K171" s="19">
        <f t="shared" si="7"/>
        <v>392622.86</v>
      </c>
      <c r="L171" s="20">
        <f t="shared" si="8"/>
        <v>0.51364107302713524</v>
      </c>
    </row>
    <row r="172" spans="1:12" x14ac:dyDescent="0.2">
      <c r="A172" s="2">
        <v>2</v>
      </c>
      <c r="B172" s="7" t="s">
        <v>13</v>
      </c>
      <c r="C172" s="7" t="s">
        <v>338</v>
      </c>
      <c r="D172" s="7" t="s">
        <v>669</v>
      </c>
      <c r="E172" s="7" t="s">
        <v>339</v>
      </c>
      <c r="F172" s="4">
        <v>1700925.57</v>
      </c>
      <c r="G172" s="4">
        <v>0</v>
      </c>
      <c r="H172" s="4">
        <v>1700925.57</v>
      </c>
      <c r="I172" s="14">
        <v>776336.05</v>
      </c>
      <c r="J172" s="15">
        <f t="shared" si="6"/>
        <v>0.45641976562207837</v>
      </c>
      <c r="K172" s="19">
        <f t="shared" si="7"/>
        <v>924589.52</v>
      </c>
      <c r="L172" s="20">
        <f t="shared" si="8"/>
        <v>0.54358023437792169</v>
      </c>
    </row>
    <row r="173" spans="1:12" x14ac:dyDescent="0.2">
      <c r="A173" s="2">
        <v>2</v>
      </c>
      <c r="B173" s="7" t="s">
        <v>13</v>
      </c>
      <c r="C173" s="7" t="s">
        <v>340</v>
      </c>
      <c r="D173" s="7" t="s">
        <v>670</v>
      </c>
      <c r="E173" s="7" t="s">
        <v>341</v>
      </c>
      <c r="F173" s="4">
        <v>905114.58</v>
      </c>
      <c r="G173" s="4">
        <v>0</v>
      </c>
      <c r="H173" s="4">
        <v>905114.58</v>
      </c>
      <c r="I173" s="14">
        <v>135032.06</v>
      </c>
      <c r="J173" s="15">
        <f t="shared" si="6"/>
        <v>0.1491878078021901</v>
      </c>
      <c r="K173" s="19">
        <f t="shared" si="7"/>
        <v>770082.52</v>
      </c>
      <c r="L173" s="20">
        <f t="shared" si="8"/>
        <v>0.85081219219781001</v>
      </c>
    </row>
    <row r="174" spans="1:12" x14ac:dyDescent="0.2">
      <c r="A174" s="2">
        <v>2</v>
      </c>
      <c r="B174" s="7" t="s">
        <v>13</v>
      </c>
      <c r="C174" s="7" t="s">
        <v>342</v>
      </c>
      <c r="D174" s="7" t="s">
        <v>671</v>
      </c>
      <c r="E174" s="7" t="s">
        <v>343</v>
      </c>
      <c r="F174" s="4">
        <v>804150.9</v>
      </c>
      <c r="G174" s="4">
        <v>9192</v>
      </c>
      <c r="H174" s="4">
        <v>813342.9</v>
      </c>
      <c r="I174" s="14">
        <v>404805.13</v>
      </c>
      <c r="J174" s="15">
        <f t="shared" si="6"/>
        <v>0.4977053712523955</v>
      </c>
      <c r="K174" s="19">
        <f t="shared" si="7"/>
        <v>408537.77</v>
      </c>
      <c r="L174" s="20">
        <f t="shared" si="8"/>
        <v>0.50229462874760444</v>
      </c>
    </row>
    <row r="175" spans="1:12" x14ac:dyDescent="0.2">
      <c r="A175" s="2">
        <v>2</v>
      </c>
      <c r="B175" s="7" t="s">
        <v>13</v>
      </c>
      <c r="C175" s="7" t="s">
        <v>344</v>
      </c>
      <c r="D175" s="7" t="s">
        <v>672</v>
      </c>
      <c r="E175" s="7" t="s">
        <v>345</v>
      </c>
      <c r="F175" s="4">
        <v>731358.34</v>
      </c>
      <c r="G175" s="4">
        <v>0</v>
      </c>
      <c r="H175" s="4">
        <v>731358.34</v>
      </c>
      <c r="I175" s="14">
        <v>357125.79</v>
      </c>
      <c r="J175" s="15">
        <f t="shared" si="6"/>
        <v>0.48830480281389832</v>
      </c>
      <c r="K175" s="19">
        <f t="shared" si="7"/>
        <v>374232.55</v>
      </c>
      <c r="L175" s="20">
        <f t="shared" si="8"/>
        <v>0.51169519718610168</v>
      </c>
    </row>
    <row r="176" spans="1:12" x14ac:dyDescent="0.2">
      <c r="A176" s="2">
        <v>2</v>
      </c>
      <c r="B176" s="7" t="s">
        <v>13</v>
      </c>
      <c r="C176" s="7" t="s">
        <v>346</v>
      </c>
      <c r="D176" s="7" t="s">
        <v>673</v>
      </c>
      <c r="E176" s="7" t="s">
        <v>347</v>
      </c>
      <c r="F176" s="4">
        <v>289928.90000000002</v>
      </c>
      <c r="G176" s="4">
        <v>0</v>
      </c>
      <c r="H176" s="4">
        <v>289928.90000000002</v>
      </c>
      <c r="I176" s="14">
        <v>144816.42000000001</v>
      </c>
      <c r="J176" s="15">
        <f t="shared" si="6"/>
        <v>0.49948942654561168</v>
      </c>
      <c r="K176" s="19">
        <f t="shared" si="7"/>
        <v>145112.48000000001</v>
      </c>
      <c r="L176" s="20">
        <f t="shared" si="8"/>
        <v>0.50051057345438832</v>
      </c>
    </row>
    <row r="177" spans="1:12" x14ac:dyDescent="0.2">
      <c r="A177" s="2">
        <v>2</v>
      </c>
      <c r="B177" s="7" t="s">
        <v>13</v>
      </c>
      <c r="C177" s="7" t="s">
        <v>348</v>
      </c>
      <c r="D177" s="7" t="s">
        <v>675</v>
      </c>
      <c r="E177" s="7" t="s">
        <v>349</v>
      </c>
      <c r="F177" s="4">
        <v>1619316.88</v>
      </c>
      <c r="G177" s="4">
        <v>0</v>
      </c>
      <c r="H177" s="4">
        <v>1619316.88</v>
      </c>
      <c r="I177" s="14">
        <v>625429.16</v>
      </c>
      <c r="J177" s="15">
        <f t="shared" si="6"/>
        <v>0.38623024790552424</v>
      </c>
      <c r="K177" s="19">
        <f t="shared" si="7"/>
        <v>993887.71999999986</v>
      </c>
      <c r="L177" s="20">
        <f t="shared" si="8"/>
        <v>0.61376975209447571</v>
      </c>
    </row>
    <row r="178" spans="1:12" x14ac:dyDescent="0.2">
      <c r="A178" s="2">
        <v>2</v>
      </c>
      <c r="B178" s="7" t="s">
        <v>13</v>
      </c>
      <c r="C178" s="7" t="s">
        <v>350</v>
      </c>
      <c r="D178" s="7" t="s">
        <v>676</v>
      </c>
      <c r="E178" s="7" t="s">
        <v>351</v>
      </c>
      <c r="F178" s="4">
        <v>3075903.29</v>
      </c>
      <c r="G178" s="4">
        <v>0</v>
      </c>
      <c r="H178" s="4">
        <v>3075903.29</v>
      </c>
      <c r="I178" s="14">
        <v>1239173.28</v>
      </c>
      <c r="J178" s="15">
        <f t="shared" si="6"/>
        <v>0.40286483779533916</v>
      </c>
      <c r="K178" s="19">
        <f t="shared" si="7"/>
        <v>1836730.01</v>
      </c>
      <c r="L178" s="20">
        <f t="shared" si="8"/>
        <v>0.5971351622046609</v>
      </c>
    </row>
    <row r="179" spans="1:12" x14ac:dyDescent="0.2">
      <c r="A179" s="2">
        <v>2</v>
      </c>
      <c r="B179" s="7" t="s">
        <v>13</v>
      </c>
      <c r="C179" s="7" t="s">
        <v>352</v>
      </c>
      <c r="D179" s="7" t="s">
        <v>677</v>
      </c>
      <c r="E179" s="7" t="s">
        <v>353</v>
      </c>
      <c r="F179" s="4">
        <v>2130113.75</v>
      </c>
      <c r="G179" s="4">
        <v>0</v>
      </c>
      <c r="H179" s="4">
        <v>2130113.75</v>
      </c>
      <c r="I179" s="14">
        <v>1113181.43</v>
      </c>
      <c r="J179" s="15">
        <f t="shared" si="6"/>
        <v>0.52259248127007296</v>
      </c>
      <c r="K179" s="19">
        <f t="shared" si="7"/>
        <v>1016932.3200000001</v>
      </c>
      <c r="L179" s="20">
        <f t="shared" si="8"/>
        <v>0.47740751872992704</v>
      </c>
    </row>
    <row r="180" spans="1:12" x14ac:dyDescent="0.2">
      <c r="A180" s="2">
        <v>2</v>
      </c>
      <c r="B180" s="7" t="s">
        <v>13</v>
      </c>
      <c r="C180" s="7" t="s">
        <v>354</v>
      </c>
      <c r="D180" s="7" t="s">
        <v>666</v>
      </c>
      <c r="E180" s="7" t="s">
        <v>355</v>
      </c>
      <c r="F180" s="4">
        <v>3437343.97</v>
      </c>
      <c r="G180" s="4">
        <v>0</v>
      </c>
      <c r="H180" s="4">
        <v>3437343.97</v>
      </c>
      <c r="I180" s="14">
        <v>1213258.3600000001</v>
      </c>
      <c r="J180" s="15">
        <f t="shared" si="6"/>
        <v>0.352963907769754</v>
      </c>
      <c r="K180" s="19">
        <f t="shared" si="7"/>
        <v>2224085.6100000003</v>
      </c>
      <c r="L180" s="20">
        <f t="shared" si="8"/>
        <v>0.64703609223024605</v>
      </c>
    </row>
    <row r="181" spans="1:12" x14ac:dyDescent="0.2">
      <c r="A181" s="2">
        <v>2</v>
      </c>
      <c r="B181" s="7" t="s">
        <v>13</v>
      </c>
      <c r="C181" s="7" t="s">
        <v>356</v>
      </c>
      <c r="D181" s="7" t="s">
        <v>667</v>
      </c>
      <c r="E181" s="7" t="s">
        <v>357</v>
      </c>
      <c r="F181" s="4">
        <v>423067.91</v>
      </c>
      <c r="G181" s="4">
        <v>10946</v>
      </c>
      <c r="H181" s="4">
        <v>434013.91</v>
      </c>
      <c r="I181" s="14">
        <v>234127.74</v>
      </c>
      <c r="J181" s="15">
        <f t="shared" si="6"/>
        <v>0.53944754904284065</v>
      </c>
      <c r="K181" s="19">
        <f t="shared" si="7"/>
        <v>199886.16999999998</v>
      </c>
      <c r="L181" s="20">
        <f t="shared" si="8"/>
        <v>0.46055245095715941</v>
      </c>
    </row>
    <row r="182" spans="1:12" x14ac:dyDescent="0.2">
      <c r="A182" s="2">
        <v>2</v>
      </c>
      <c r="B182" s="7" t="s">
        <v>13</v>
      </c>
      <c r="C182" s="7" t="s">
        <v>358</v>
      </c>
      <c r="D182" s="7" t="s">
        <v>674</v>
      </c>
      <c r="E182" s="7" t="s">
        <v>359</v>
      </c>
      <c r="F182" s="4">
        <v>2854776.15</v>
      </c>
      <c r="G182" s="4">
        <v>0</v>
      </c>
      <c r="H182" s="4">
        <v>2854776.15</v>
      </c>
      <c r="I182" s="14">
        <v>770160.84</v>
      </c>
      <c r="J182" s="15">
        <f t="shared" si="6"/>
        <v>0.26977976539421489</v>
      </c>
      <c r="K182" s="19">
        <f t="shared" si="7"/>
        <v>2084615.31</v>
      </c>
      <c r="L182" s="20">
        <f t="shared" si="8"/>
        <v>0.73022023460578511</v>
      </c>
    </row>
    <row r="183" spans="1:12" x14ac:dyDescent="0.2">
      <c r="A183" s="2">
        <v>2</v>
      </c>
      <c r="B183" s="7" t="s">
        <v>13</v>
      </c>
      <c r="C183" s="7" t="s">
        <v>360</v>
      </c>
      <c r="D183" s="7" t="s">
        <v>668</v>
      </c>
      <c r="E183" s="7" t="s">
        <v>361</v>
      </c>
      <c r="F183" s="4">
        <v>1528782.96</v>
      </c>
      <c r="G183" s="4">
        <v>0</v>
      </c>
      <c r="H183" s="4">
        <v>1528782.96</v>
      </c>
      <c r="I183" s="14">
        <v>743537.26</v>
      </c>
      <c r="J183" s="15">
        <f t="shared" si="6"/>
        <v>0.4863589400551665</v>
      </c>
      <c r="K183" s="19">
        <f t="shared" si="7"/>
        <v>785245.7</v>
      </c>
      <c r="L183" s="20">
        <f t="shared" si="8"/>
        <v>0.51364105994483344</v>
      </c>
    </row>
    <row r="184" spans="1:12" x14ac:dyDescent="0.2">
      <c r="A184" s="2">
        <v>2</v>
      </c>
      <c r="B184" s="7" t="s">
        <v>13</v>
      </c>
      <c r="C184" s="7" t="s">
        <v>362</v>
      </c>
      <c r="D184" s="7" t="s">
        <v>669</v>
      </c>
      <c r="E184" s="7" t="s">
        <v>363</v>
      </c>
      <c r="F184" s="4">
        <v>3401851.15</v>
      </c>
      <c r="G184" s="4">
        <v>0</v>
      </c>
      <c r="H184" s="4">
        <v>3401851.15</v>
      </c>
      <c r="I184" s="14">
        <v>1568943.21</v>
      </c>
      <c r="J184" s="15">
        <f t="shared" si="6"/>
        <v>0.46120278072719317</v>
      </c>
      <c r="K184" s="19">
        <f t="shared" si="7"/>
        <v>1832907.94</v>
      </c>
      <c r="L184" s="20">
        <f t="shared" si="8"/>
        <v>0.53879721927280677</v>
      </c>
    </row>
    <row r="185" spans="1:12" x14ac:dyDescent="0.2">
      <c r="A185" s="2">
        <v>2</v>
      </c>
      <c r="B185" s="7" t="s">
        <v>13</v>
      </c>
      <c r="C185" s="7" t="s">
        <v>364</v>
      </c>
      <c r="D185" s="7" t="s">
        <v>670</v>
      </c>
      <c r="E185" s="7" t="s">
        <v>365</v>
      </c>
      <c r="F185" s="4">
        <v>1810229.15</v>
      </c>
      <c r="G185" s="4">
        <v>0</v>
      </c>
      <c r="H185" s="4">
        <v>1810229.15</v>
      </c>
      <c r="I185" s="14">
        <v>270064.14</v>
      </c>
      <c r="J185" s="15">
        <f t="shared" si="6"/>
        <v>0.14918781967465281</v>
      </c>
      <c r="K185" s="19">
        <f t="shared" si="7"/>
        <v>1540165.0099999998</v>
      </c>
      <c r="L185" s="20">
        <f t="shared" si="8"/>
        <v>0.85081218032534711</v>
      </c>
    </row>
    <row r="186" spans="1:12" x14ac:dyDescent="0.2">
      <c r="A186" s="2">
        <v>2</v>
      </c>
      <c r="B186" s="7" t="s">
        <v>13</v>
      </c>
      <c r="C186" s="7" t="s">
        <v>366</v>
      </c>
      <c r="D186" s="7" t="s">
        <v>671</v>
      </c>
      <c r="E186" s="7" t="s">
        <v>367</v>
      </c>
      <c r="F186" s="4">
        <v>1608301.8</v>
      </c>
      <c r="G186" s="4">
        <v>18385</v>
      </c>
      <c r="H186" s="4">
        <v>1626686.8</v>
      </c>
      <c r="I186" s="14">
        <v>809610.27</v>
      </c>
      <c r="J186" s="15">
        <f t="shared" si="6"/>
        <v>0.49770507143723058</v>
      </c>
      <c r="K186" s="19">
        <f t="shared" si="7"/>
        <v>817076.53</v>
      </c>
      <c r="L186" s="20">
        <f t="shared" si="8"/>
        <v>0.50229492856276947</v>
      </c>
    </row>
    <row r="187" spans="1:12" x14ac:dyDescent="0.2">
      <c r="A187" s="2">
        <v>2</v>
      </c>
      <c r="B187" s="7" t="s">
        <v>13</v>
      </c>
      <c r="C187" s="7" t="s">
        <v>368</v>
      </c>
      <c r="D187" s="7" t="s">
        <v>672</v>
      </c>
      <c r="E187" s="7" t="s">
        <v>369</v>
      </c>
      <c r="F187" s="4">
        <v>1462716.67</v>
      </c>
      <c r="G187" s="4">
        <v>0</v>
      </c>
      <c r="H187" s="4">
        <v>1462716.67</v>
      </c>
      <c r="I187" s="14">
        <v>714251.56</v>
      </c>
      <c r="J187" s="15">
        <f t="shared" si="6"/>
        <v>0.48830479247905206</v>
      </c>
      <c r="K187" s="19">
        <f t="shared" si="7"/>
        <v>748465.10999999987</v>
      </c>
      <c r="L187" s="20">
        <f t="shared" si="8"/>
        <v>0.51169520752094788</v>
      </c>
    </row>
    <row r="188" spans="1:12" x14ac:dyDescent="0.2">
      <c r="A188" s="2">
        <v>2</v>
      </c>
      <c r="B188" s="7" t="s">
        <v>13</v>
      </c>
      <c r="C188" s="7" t="s">
        <v>370</v>
      </c>
      <c r="D188" s="7" t="s">
        <v>673</v>
      </c>
      <c r="E188" s="7" t="s">
        <v>371</v>
      </c>
      <c r="F188" s="4">
        <v>579857.80000000005</v>
      </c>
      <c r="G188" s="4">
        <v>0</v>
      </c>
      <c r="H188" s="4">
        <v>579857.80000000005</v>
      </c>
      <c r="I188" s="14">
        <v>289632.84999999998</v>
      </c>
      <c r="J188" s="15">
        <f t="shared" si="6"/>
        <v>0.49948944379121907</v>
      </c>
      <c r="K188" s="19">
        <f t="shared" si="7"/>
        <v>290224.95000000007</v>
      </c>
      <c r="L188" s="20">
        <f t="shared" si="8"/>
        <v>0.50051055620878093</v>
      </c>
    </row>
    <row r="189" spans="1:12" x14ac:dyDescent="0.2">
      <c r="A189" s="2">
        <v>2</v>
      </c>
      <c r="B189" s="7" t="s">
        <v>13</v>
      </c>
      <c r="C189" s="7" t="s">
        <v>372</v>
      </c>
      <c r="D189" s="7" t="s">
        <v>675</v>
      </c>
      <c r="E189" s="7" t="s">
        <v>373</v>
      </c>
      <c r="F189" s="4">
        <v>3238633.75</v>
      </c>
      <c r="G189" s="4">
        <v>0</v>
      </c>
      <c r="H189" s="4">
        <v>3238633.75</v>
      </c>
      <c r="I189" s="14">
        <v>1250858.3</v>
      </c>
      <c r="J189" s="15">
        <f t="shared" si="6"/>
        <v>0.38623024292265218</v>
      </c>
      <c r="K189" s="19">
        <f t="shared" si="7"/>
        <v>1987775.45</v>
      </c>
      <c r="L189" s="20">
        <f t="shared" si="8"/>
        <v>0.61376975707734782</v>
      </c>
    </row>
    <row r="190" spans="1:12" x14ac:dyDescent="0.2">
      <c r="A190" s="2">
        <v>2</v>
      </c>
      <c r="B190" s="7" t="s">
        <v>13</v>
      </c>
      <c r="C190" s="7" t="s">
        <v>374</v>
      </c>
      <c r="D190" s="7" t="s">
        <v>676</v>
      </c>
      <c r="E190" s="7" t="s">
        <v>375</v>
      </c>
      <c r="F190" s="4">
        <v>6151806.5899999999</v>
      </c>
      <c r="G190" s="4">
        <v>0</v>
      </c>
      <c r="H190" s="4">
        <v>6151806.5899999999</v>
      </c>
      <c r="I190" s="14">
        <v>2478346.5699999998</v>
      </c>
      <c r="J190" s="15">
        <f t="shared" si="6"/>
        <v>0.40286483876600548</v>
      </c>
      <c r="K190" s="19">
        <f t="shared" si="7"/>
        <v>3673460.02</v>
      </c>
      <c r="L190" s="20">
        <f t="shared" si="8"/>
        <v>0.59713516123399457</v>
      </c>
    </row>
    <row r="191" spans="1:12" x14ac:dyDescent="0.2">
      <c r="A191" s="2">
        <v>2</v>
      </c>
      <c r="B191" s="7" t="s">
        <v>13</v>
      </c>
      <c r="C191" s="7" t="s">
        <v>376</v>
      </c>
      <c r="D191" s="7" t="s">
        <v>677</v>
      </c>
      <c r="E191" s="7" t="s">
        <v>377</v>
      </c>
      <c r="F191" s="4">
        <v>4260227.51</v>
      </c>
      <c r="G191" s="4">
        <v>0</v>
      </c>
      <c r="H191" s="4">
        <v>4260227.51</v>
      </c>
      <c r="I191" s="14">
        <v>2226362.88</v>
      </c>
      <c r="J191" s="15">
        <f t="shared" si="6"/>
        <v>0.52259248473798059</v>
      </c>
      <c r="K191" s="19">
        <f t="shared" si="7"/>
        <v>2033864.63</v>
      </c>
      <c r="L191" s="20">
        <f t="shared" si="8"/>
        <v>0.47740751526201941</v>
      </c>
    </row>
    <row r="192" spans="1:12" x14ac:dyDescent="0.2">
      <c r="A192" s="2">
        <v>2</v>
      </c>
      <c r="B192" s="7" t="s">
        <v>13</v>
      </c>
      <c r="C192" s="7" t="s">
        <v>378</v>
      </c>
      <c r="D192" s="7" t="s">
        <v>666</v>
      </c>
      <c r="E192" s="7" t="s">
        <v>379</v>
      </c>
      <c r="F192" s="4">
        <v>7252795.7699999996</v>
      </c>
      <c r="G192" s="4">
        <v>0</v>
      </c>
      <c r="H192" s="4">
        <v>7252795.7699999996</v>
      </c>
      <c r="I192" s="14">
        <v>2206225.16</v>
      </c>
      <c r="J192" s="15">
        <f t="shared" si="6"/>
        <v>0.30418961597204885</v>
      </c>
      <c r="K192" s="19">
        <f t="shared" si="7"/>
        <v>5046570.6099999994</v>
      </c>
      <c r="L192" s="20">
        <f t="shared" si="8"/>
        <v>0.69581038402795115</v>
      </c>
    </row>
    <row r="193" spans="1:12" x14ac:dyDescent="0.2">
      <c r="A193" s="2">
        <v>2</v>
      </c>
      <c r="B193" s="7" t="s">
        <v>13</v>
      </c>
      <c r="C193" s="7" t="s">
        <v>380</v>
      </c>
      <c r="D193" s="7" t="s">
        <v>667</v>
      </c>
      <c r="E193" s="7" t="s">
        <v>381</v>
      </c>
      <c r="F193" s="4">
        <v>892673.29</v>
      </c>
      <c r="G193" s="4">
        <v>23096</v>
      </c>
      <c r="H193" s="4">
        <v>915769.29</v>
      </c>
      <c r="I193" s="14">
        <v>463996.41</v>
      </c>
      <c r="J193" s="15">
        <f t="shared" si="6"/>
        <v>0.50667391347006185</v>
      </c>
      <c r="K193" s="19">
        <f t="shared" si="7"/>
        <v>451772.88000000006</v>
      </c>
      <c r="L193" s="20">
        <f t="shared" si="8"/>
        <v>0.49332608652993815</v>
      </c>
    </row>
    <row r="194" spans="1:12" x14ac:dyDescent="0.2">
      <c r="A194" s="2">
        <v>2</v>
      </c>
      <c r="B194" s="7" t="s">
        <v>13</v>
      </c>
      <c r="C194" s="7" t="s">
        <v>382</v>
      </c>
      <c r="D194" s="7" t="s">
        <v>674</v>
      </c>
      <c r="E194" s="7" t="s">
        <v>383</v>
      </c>
      <c r="F194" s="4">
        <v>6023577.6699999999</v>
      </c>
      <c r="G194" s="4">
        <v>0</v>
      </c>
      <c r="H194" s="4">
        <v>6023577.6699999999</v>
      </c>
      <c r="I194" s="14">
        <v>1317558.56</v>
      </c>
      <c r="J194" s="15">
        <f t="shared" si="6"/>
        <v>0.21873355540213363</v>
      </c>
      <c r="K194" s="19">
        <f t="shared" si="7"/>
        <v>4706019.1099999994</v>
      </c>
      <c r="L194" s="20">
        <f t="shared" si="8"/>
        <v>0.78126644459786632</v>
      </c>
    </row>
    <row r="195" spans="1:12" x14ac:dyDescent="0.2">
      <c r="A195" s="2">
        <v>2</v>
      </c>
      <c r="B195" s="7" t="s">
        <v>13</v>
      </c>
      <c r="C195" s="7" t="s">
        <v>384</v>
      </c>
      <c r="D195" s="7" t="s">
        <v>668</v>
      </c>
      <c r="E195" s="7" t="s">
        <v>385</v>
      </c>
      <c r="F195" s="4">
        <v>3225732.04</v>
      </c>
      <c r="G195" s="4">
        <v>0</v>
      </c>
      <c r="H195" s="4">
        <v>3225732.04</v>
      </c>
      <c r="I195" s="14">
        <v>1115199.26</v>
      </c>
      <c r="J195" s="15">
        <f t="shared" si="6"/>
        <v>0.34571974552480189</v>
      </c>
      <c r="K195" s="19">
        <f t="shared" si="7"/>
        <v>2110532.7800000003</v>
      </c>
      <c r="L195" s="20">
        <f t="shared" si="8"/>
        <v>0.65428025447519822</v>
      </c>
    </row>
    <row r="196" spans="1:12" x14ac:dyDescent="0.2">
      <c r="A196" s="2">
        <v>2</v>
      </c>
      <c r="B196" s="7" t="s">
        <v>13</v>
      </c>
      <c r="C196" s="7" t="s">
        <v>386</v>
      </c>
      <c r="D196" s="7" t="s">
        <v>669</v>
      </c>
      <c r="E196" s="7" t="s">
        <v>387</v>
      </c>
      <c r="F196" s="4">
        <v>7177905.9199999999</v>
      </c>
      <c r="G196" s="4">
        <v>0</v>
      </c>
      <c r="H196" s="4">
        <v>7177905.9199999999</v>
      </c>
      <c r="I196" s="14">
        <v>3002709.92</v>
      </c>
      <c r="J196" s="15">
        <f t="shared" si="6"/>
        <v>0.41832673114779412</v>
      </c>
      <c r="K196" s="19">
        <f t="shared" si="7"/>
        <v>4175196</v>
      </c>
      <c r="L196" s="20">
        <f t="shared" si="8"/>
        <v>0.58167326885220583</v>
      </c>
    </row>
    <row r="197" spans="1:12" x14ac:dyDescent="0.2">
      <c r="A197" s="2">
        <v>2</v>
      </c>
      <c r="B197" s="7" t="s">
        <v>13</v>
      </c>
      <c r="C197" s="7" t="s">
        <v>388</v>
      </c>
      <c r="D197" s="7" t="s">
        <v>670</v>
      </c>
      <c r="E197" s="7" t="s">
        <v>389</v>
      </c>
      <c r="F197" s="4">
        <v>3819583.51</v>
      </c>
      <c r="G197" s="4">
        <v>0</v>
      </c>
      <c r="H197" s="4">
        <v>3819583.51</v>
      </c>
      <c r="I197" s="14">
        <v>215010.05</v>
      </c>
      <c r="J197" s="15">
        <f t="shared" si="6"/>
        <v>5.629149079659735E-2</v>
      </c>
      <c r="K197" s="19">
        <f t="shared" si="7"/>
        <v>3604573.46</v>
      </c>
      <c r="L197" s="20">
        <f t="shared" si="8"/>
        <v>0.94370850920340266</v>
      </c>
    </row>
    <row r="198" spans="1:12" x14ac:dyDescent="0.2">
      <c r="A198" s="2">
        <v>2</v>
      </c>
      <c r="B198" s="7" t="s">
        <v>13</v>
      </c>
      <c r="C198" s="7" t="s">
        <v>390</v>
      </c>
      <c r="D198" s="7" t="s">
        <v>671</v>
      </c>
      <c r="E198" s="7" t="s">
        <v>391</v>
      </c>
      <c r="F198" s="4">
        <v>3393516.81</v>
      </c>
      <c r="G198" s="4">
        <v>38792</v>
      </c>
      <c r="H198" s="4">
        <v>3432308.81</v>
      </c>
      <c r="I198" s="14">
        <v>1057032.04</v>
      </c>
      <c r="J198" s="15">
        <f t="shared" si="6"/>
        <v>0.30796530805163769</v>
      </c>
      <c r="K198" s="19">
        <f t="shared" si="7"/>
        <v>2375276.77</v>
      </c>
      <c r="L198" s="20">
        <f t="shared" si="8"/>
        <v>0.69203469194836231</v>
      </c>
    </row>
    <row r="199" spans="1:12" x14ac:dyDescent="0.2">
      <c r="A199" s="2">
        <v>2</v>
      </c>
      <c r="B199" s="7" t="s">
        <v>13</v>
      </c>
      <c r="C199" s="7" t="s">
        <v>392</v>
      </c>
      <c r="D199" s="7" t="s">
        <v>672</v>
      </c>
      <c r="E199" s="7" t="s">
        <v>393</v>
      </c>
      <c r="F199" s="4">
        <v>3086332.18</v>
      </c>
      <c r="G199" s="4">
        <v>0</v>
      </c>
      <c r="H199" s="4">
        <v>3086332.18</v>
      </c>
      <c r="I199" s="14">
        <v>1507070.79</v>
      </c>
      <c r="J199" s="15">
        <f t="shared" si="6"/>
        <v>0.48830479096388124</v>
      </c>
      <c r="K199" s="19">
        <f t="shared" si="7"/>
        <v>1579261.3900000001</v>
      </c>
      <c r="L199" s="20">
        <f t="shared" si="8"/>
        <v>0.51169520903611876</v>
      </c>
    </row>
    <row r="200" spans="1:12" x14ac:dyDescent="0.2">
      <c r="A200" s="2">
        <v>2</v>
      </c>
      <c r="B200" s="7" t="s">
        <v>13</v>
      </c>
      <c r="C200" s="7" t="s">
        <v>394</v>
      </c>
      <c r="D200" s="7" t="s">
        <v>673</v>
      </c>
      <c r="E200" s="7" t="s">
        <v>395</v>
      </c>
      <c r="F200" s="4">
        <v>1223499.97</v>
      </c>
      <c r="G200" s="4">
        <v>0</v>
      </c>
      <c r="H200" s="4">
        <v>1223499.97</v>
      </c>
      <c r="I200" s="14">
        <v>611125.28</v>
      </c>
      <c r="J200" s="15">
        <f t="shared" si="6"/>
        <v>0.49948941151179599</v>
      </c>
      <c r="K200" s="19">
        <f t="shared" si="7"/>
        <v>612374.68999999994</v>
      </c>
      <c r="L200" s="20">
        <f t="shared" si="8"/>
        <v>0.50051058848820407</v>
      </c>
    </row>
    <row r="201" spans="1:12" x14ac:dyDescent="0.2">
      <c r="A201" s="2">
        <v>2</v>
      </c>
      <c r="B201" s="7" t="s">
        <v>13</v>
      </c>
      <c r="C201" s="7" t="s">
        <v>396</v>
      </c>
      <c r="D201" s="7" t="s">
        <v>675</v>
      </c>
      <c r="E201" s="7" t="s">
        <v>397</v>
      </c>
      <c r="F201" s="4">
        <v>6833517.2199999997</v>
      </c>
      <c r="G201" s="4">
        <v>0</v>
      </c>
      <c r="H201" s="4">
        <v>6833517.2199999997</v>
      </c>
      <c r="I201" s="14">
        <v>2451099.62</v>
      </c>
      <c r="J201" s="15">
        <f t="shared" si="6"/>
        <v>0.35868785298824496</v>
      </c>
      <c r="K201" s="19">
        <f t="shared" si="7"/>
        <v>4382417.5999999996</v>
      </c>
      <c r="L201" s="20">
        <f t="shared" si="8"/>
        <v>0.6413121470117551</v>
      </c>
    </row>
    <row r="202" spans="1:12" x14ac:dyDescent="0.2">
      <c r="A202" s="2">
        <v>2</v>
      </c>
      <c r="B202" s="7" t="s">
        <v>13</v>
      </c>
      <c r="C202" s="7" t="s">
        <v>398</v>
      </c>
      <c r="D202" s="7" t="s">
        <v>676</v>
      </c>
      <c r="E202" s="7" t="s">
        <v>399</v>
      </c>
      <c r="F202" s="4">
        <v>12980311.9</v>
      </c>
      <c r="G202" s="4">
        <v>0</v>
      </c>
      <c r="H202" s="4">
        <v>12980311.9</v>
      </c>
      <c r="I202" s="14">
        <v>4832210.16</v>
      </c>
      <c r="J202" s="15">
        <f t="shared" si="6"/>
        <v>0.37227226874263319</v>
      </c>
      <c r="K202" s="19">
        <f t="shared" si="7"/>
        <v>8148101.7400000002</v>
      </c>
      <c r="L202" s="20">
        <f t="shared" si="8"/>
        <v>0.62772773125736681</v>
      </c>
    </row>
    <row r="203" spans="1:12" x14ac:dyDescent="0.2">
      <c r="A203" s="2">
        <v>2</v>
      </c>
      <c r="B203" s="7" t="s">
        <v>13</v>
      </c>
      <c r="C203" s="7" t="s">
        <v>400</v>
      </c>
      <c r="D203" s="7" t="s">
        <v>677</v>
      </c>
      <c r="E203" s="7" t="s">
        <v>401</v>
      </c>
      <c r="F203" s="4">
        <v>8989080.0399999991</v>
      </c>
      <c r="G203" s="4">
        <v>0</v>
      </c>
      <c r="H203" s="4">
        <v>8989080.0399999991</v>
      </c>
      <c r="I203" s="14">
        <v>3493893.64</v>
      </c>
      <c r="J203" s="15">
        <f t="shared" si="6"/>
        <v>0.38868200354794041</v>
      </c>
      <c r="K203" s="19">
        <f t="shared" si="7"/>
        <v>5495186.3999999985</v>
      </c>
      <c r="L203" s="20">
        <f t="shared" si="8"/>
        <v>0.61131799645205953</v>
      </c>
    </row>
    <row r="204" spans="1:12" x14ac:dyDescent="0.2">
      <c r="A204" s="2">
        <v>2</v>
      </c>
      <c r="B204" s="7" t="s">
        <v>13</v>
      </c>
      <c r="C204" s="7" t="s">
        <v>402</v>
      </c>
      <c r="D204" s="7" t="s">
        <v>669</v>
      </c>
      <c r="E204" s="7" t="s">
        <v>403</v>
      </c>
      <c r="F204" s="4">
        <v>146540342.03</v>
      </c>
      <c r="G204" s="4">
        <v>0</v>
      </c>
      <c r="H204" s="4">
        <v>146540342.03</v>
      </c>
      <c r="I204" s="14">
        <v>135896326.66999999</v>
      </c>
      <c r="J204" s="15">
        <f t="shared" si="6"/>
        <v>0.92736460682055077</v>
      </c>
      <c r="K204" s="19">
        <f t="shared" si="7"/>
        <v>10644015.360000014</v>
      </c>
      <c r="L204" s="20">
        <f t="shared" si="8"/>
        <v>7.2635393179449198E-2</v>
      </c>
    </row>
    <row r="205" spans="1:12" x14ac:dyDescent="0.2">
      <c r="A205" s="2">
        <v>2</v>
      </c>
      <c r="B205" s="7" t="s">
        <v>13</v>
      </c>
      <c r="C205" s="7" t="s">
        <v>404</v>
      </c>
      <c r="D205" s="7" t="s">
        <v>671</v>
      </c>
      <c r="E205" s="7" t="s">
        <v>405</v>
      </c>
      <c r="F205" s="4">
        <v>143685100.63</v>
      </c>
      <c r="G205" s="4">
        <v>0</v>
      </c>
      <c r="H205" s="4">
        <v>143685100.63</v>
      </c>
      <c r="I205" s="14">
        <v>39037099.170000002</v>
      </c>
      <c r="J205" s="15">
        <f t="shared" ref="J205:J268" si="9">I205/H205</f>
        <v>0.27168508772891831</v>
      </c>
      <c r="K205" s="19">
        <f t="shared" ref="K205:K268" si="10">H205-I205</f>
        <v>104648001.45999999</v>
      </c>
      <c r="L205" s="20">
        <f t="shared" ref="L205:L268" si="11">K205/H205</f>
        <v>0.72831491227108169</v>
      </c>
    </row>
    <row r="206" spans="1:12" x14ac:dyDescent="0.2">
      <c r="A206" s="2">
        <v>2</v>
      </c>
      <c r="B206" s="7" t="s">
        <v>13</v>
      </c>
      <c r="C206" s="7" t="s">
        <v>414</v>
      </c>
      <c r="D206" s="7" t="s">
        <v>669</v>
      </c>
      <c r="E206" s="7" t="s">
        <v>415</v>
      </c>
      <c r="F206" s="4">
        <v>1850340</v>
      </c>
      <c r="G206" s="4">
        <v>0</v>
      </c>
      <c r="H206" s="4">
        <v>1850340</v>
      </c>
      <c r="I206" s="14">
        <v>654976.5</v>
      </c>
      <c r="J206" s="15">
        <f t="shared" si="9"/>
        <v>0.35397629624825705</v>
      </c>
      <c r="K206" s="19">
        <f t="shared" si="10"/>
        <v>1195363.5</v>
      </c>
      <c r="L206" s="20">
        <f t="shared" si="11"/>
        <v>0.64602370375174289</v>
      </c>
    </row>
    <row r="207" spans="1:12" x14ac:dyDescent="0.2">
      <c r="A207" s="2">
        <v>2</v>
      </c>
      <c r="B207" s="7" t="s">
        <v>13</v>
      </c>
      <c r="C207" s="7" t="s">
        <v>416</v>
      </c>
      <c r="D207" s="7" t="s">
        <v>669</v>
      </c>
      <c r="E207" s="7" t="s">
        <v>417</v>
      </c>
      <c r="F207" s="4">
        <v>18189552</v>
      </c>
      <c r="G207" s="4">
        <v>0</v>
      </c>
      <c r="H207" s="4">
        <v>18189552</v>
      </c>
      <c r="I207" s="14">
        <v>5958020</v>
      </c>
      <c r="J207" s="15">
        <f t="shared" si="9"/>
        <v>0.32755177257801621</v>
      </c>
      <c r="K207" s="19">
        <f t="shared" si="10"/>
        <v>12231532</v>
      </c>
      <c r="L207" s="20">
        <f t="shared" si="11"/>
        <v>0.67244822742198374</v>
      </c>
    </row>
    <row r="208" spans="1:12" x14ac:dyDescent="0.2">
      <c r="A208" s="2">
        <v>2</v>
      </c>
      <c r="B208" s="7" t="s">
        <v>13</v>
      </c>
      <c r="C208" s="7" t="s">
        <v>418</v>
      </c>
      <c r="D208" s="7" t="s">
        <v>669</v>
      </c>
      <c r="E208" s="7" t="s">
        <v>419</v>
      </c>
      <c r="F208" s="4">
        <v>100000</v>
      </c>
      <c r="G208" s="4">
        <v>0</v>
      </c>
      <c r="H208" s="4">
        <v>100000</v>
      </c>
      <c r="I208" s="14">
        <v>0</v>
      </c>
      <c r="J208" s="15">
        <f t="shared" si="9"/>
        <v>0</v>
      </c>
      <c r="K208" s="19">
        <f t="shared" si="10"/>
        <v>100000</v>
      </c>
      <c r="L208" s="20">
        <f t="shared" si="11"/>
        <v>1</v>
      </c>
    </row>
    <row r="209" spans="1:12" x14ac:dyDescent="0.2">
      <c r="A209" s="2">
        <v>2</v>
      </c>
      <c r="B209" s="7" t="s">
        <v>13</v>
      </c>
      <c r="C209" s="7" t="s">
        <v>420</v>
      </c>
      <c r="D209" s="7" t="s">
        <v>669</v>
      </c>
      <c r="E209" s="7" t="s">
        <v>421</v>
      </c>
      <c r="F209" s="4">
        <v>6467352</v>
      </c>
      <c r="G209" s="4">
        <v>0</v>
      </c>
      <c r="H209" s="4">
        <v>6467352</v>
      </c>
      <c r="I209" s="14">
        <v>3142357.52</v>
      </c>
      <c r="J209" s="15">
        <f t="shared" si="9"/>
        <v>0.48588008198718735</v>
      </c>
      <c r="K209" s="19">
        <f t="shared" si="10"/>
        <v>3324994.48</v>
      </c>
      <c r="L209" s="20">
        <f t="shared" si="11"/>
        <v>0.51411991801281265</v>
      </c>
    </row>
    <row r="210" spans="1:12" x14ac:dyDescent="0.2">
      <c r="A210" s="2">
        <v>2</v>
      </c>
      <c r="B210" s="7" t="s">
        <v>13</v>
      </c>
      <c r="C210" s="7" t="s">
        <v>422</v>
      </c>
      <c r="D210" s="7" t="s">
        <v>676</v>
      </c>
      <c r="E210" s="7" t="s">
        <v>423</v>
      </c>
      <c r="F210" s="4">
        <v>1728000</v>
      </c>
      <c r="G210" s="4">
        <v>-108000</v>
      </c>
      <c r="H210" s="4">
        <v>1620000</v>
      </c>
      <c r="I210" s="14">
        <v>0</v>
      </c>
      <c r="J210" s="15">
        <f t="shared" si="9"/>
        <v>0</v>
      </c>
      <c r="K210" s="19">
        <f t="shared" si="10"/>
        <v>1620000</v>
      </c>
      <c r="L210" s="20">
        <f t="shared" si="11"/>
        <v>1</v>
      </c>
    </row>
    <row r="211" spans="1:12" x14ac:dyDescent="0.2">
      <c r="A211" s="2">
        <v>2</v>
      </c>
      <c r="B211" s="7" t="s">
        <v>13</v>
      </c>
      <c r="C211" s="7" t="s">
        <v>424</v>
      </c>
      <c r="D211" s="7" t="s">
        <v>666</v>
      </c>
      <c r="E211" s="7" t="s">
        <v>425</v>
      </c>
      <c r="F211" s="4">
        <v>5000000</v>
      </c>
      <c r="G211" s="4">
        <v>0</v>
      </c>
      <c r="H211" s="4">
        <v>5000000</v>
      </c>
      <c r="I211" s="14">
        <v>453560</v>
      </c>
      <c r="J211" s="15">
        <f t="shared" si="9"/>
        <v>9.0712000000000001E-2</v>
      </c>
      <c r="K211" s="19">
        <f t="shared" si="10"/>
        <v>4546440</v>
      </c>
      <c r="L211" s="20">
        <f t="shared" si="11"/>
        <v>0.90928799999999999</v>
      </c>
    </row>
    <row r="212" spans="1:12" x14ac:dyDescent="0.2">
      <c r="A212" s="2">
        <v>2</v>
      </c>
      <c r="B212" s="7" t="s">
        <v>13</v>
      </c>
      <c r="C212" s="7" t="s">
        <v>426</v>
      </c>
      <c r="D212" s="7" t="s">
        <v>667</v>
      </c>
      <c r="E212" s="7" t="s">
        <v>427</v>
      </c>
      <c r="F212" s="4">
        <v>1500000</v>
      </c>
      <c r="G212" s="4">
        <v>0</v>
      </c>
      <c r="H212" s="4">
        <v>1500000</v>
      </c>
      <c r="I212" s="14">
        <v>0</v>
      </c>
      <c r="J212" s="15">
        <f t="shared" si="9"/>
        <v>0</v>
      </c>
      <c r="K212" s="19">
        <f t="shared" si="10"/>
        <v>1500000</v>
      </c>
      <c r="L212" s="20">
        <f t="shared" si="11"/>
        <v>1</v>
      </c>
    </row>
    <row r="213" spans="1:12" x14ac:dyDescent="0.2">
      <c r="A213" s="2">
        <v>2</v>
      </c>
      <c r="B213" s="7" t="s">
        <v>13</v>
      </c>
      <c r="C213" s="7" t="s">
        <v>428</v>
      </c>
      <c r="D213" s="7" t="s">
        <v>669</v>
      </c>
      <c r="E213" s="7" t="s">
        <v>429</v>
      </c>
      <c r="F213" s="4">
        <v>988644</v>
      </c>
      <c r="G213" s="4">
        <v>0</v>
      </c>
      <c r="H213" s="4">
        <v>988644</v>
      </c>
      <c r="I213" s="14">
        <v>0</v>
      </c>
      <c r="J213" s="15">
        <f t="shared" si="9"/>
        <v>0</v>
      </c>
      <c r="K213" s="19">
        <f t="shared" si="10"/>
        <v>988644</v>
      </c>
      <c r="L213" s="20">
        <f t="shared" si="11"/>
        <v>1</v>
      </c>
    </row>
    <row r="214" spans="1:12" x14ac:dyDescent="0.2">
      <c r="A214" s="2">
        <v>2</v>
      </c>
      <c r="B214" s="7" t="s">
        <v>13</v>
      </c>
      <c r="C214" s="7" t="s">
        <v>434</v>
      </c>
      <c r="D214" s="7" t="s">
        <v>677</v>
      </c>
      <c r="E214" s="7" t="s">
        <v>435</v>
      </c>
      <c r="F214" s="4">
        <v>4000000</v>
      </c>
      <c r="G214" s="4">
        <v>-1012500</v>
      </c>
      <c r="H214" s="4">
        <v>2987500</v>
      </c>
      <c r="I214" s="14">
        <v>0</v>
      </c>
      <c r="J214" s="15">
        <f t="shared" si="9"/>
        <v>0</v>
      </c>
      <c r="K214" s="19">
        <f t="shared" si="10"/>
        <v>2987500</v>
      </c>
      <c r="L214" s="20">
        <f t="shared" si="11"/>
        <v>1</v>
      </c>
    </row>
    <row r="215" spans="1:12" x14ac:dyDescent="0.2">
      <c r="A215" s="2">
        <v>2</v>
      </c>
      <c r="B215" s="7" t="s">
        <v>13</v>
      </c>
      <c r="C215" s="7" t="s">
        <v>436</v>
      </c>
      <c r="D215" s="7" t="s">
        <v>666</v>
      </c>
      <c r="E215" s="7" t="s">
        <v>437</v>
      </c>
      <c r="F215" s="4">
        <v>2350000</v>
      </c>
      <c r="G215" s="4">
        <v>0</v>
      </c>
      <c r="H215" s="4">
        <v>2350000</v>
      </c>
      <c r="I215" s="14">
        <v>1205476.3</v>
      </c>
      <c r="J215" s="15">
        <f t="shared" si="9"/>
        <v>0.51296863829787231</v>
      </c>
      <c r="K215" s="19">
        <f t="shared" si="10"/>
        <v>1144523.7</v>
      </c>
      <c r="L215" s="20">
        <f t="shared" si="11"/>
        <v>0.48703136170212763</v>
      </c>
    </row>
    <row r="216" spans="1:12" x14ac:dyDescent="0.2">
      <c r="A216" s="2">
        <v>2</v>
      </c>
      <c r="B216" s="7" t="s">
        <v>13</v>
      </c>
      <c r="C216" s="7" t="s">
        <v>438</v>
      </c>
      <c r="D216" s="7" t="s">
        <v>667</v>
      </c>
      <c r="E216" s="7" t="s">
        <v>439</v>
      </c>
      <c r="F216" s="4">
        <v>300000</v>
      </c>
      <c r="G216" s="4">
        <v>0</v>
      </c>
      <c r="H216" s="4">
        <v>300000</v>
      </c>
      <c r="I216" s="14">
        <v>6660</v>
      </c>
      <c r="J216" s="15">
        <f t="shared" si="9"/>
        <v>2.2200000000000001E-2</v>
      </c>
      <c r="K216" s="19">
        <f t="shared" si="10"/>
        <v>293340</v>
      </c>
      <c r="L216" s="20">
        <f t="shared" si="11"/>
        <v>0.9778</v>
      </c>
    </row>
    <row r="217" spans="1:12" x14ac:dyDescent="0.2">
      <c r="A217" s="2">
        <v>2</v>
      </c>
      <c r="B217" s="7" t="s">
        <v>13</v>
      </c>
      <c r="C217" s="7" t="s">
        <v>440</v>
      </c>
      <c r="D217" s="7" t="s">
        <v>674</v>
      </c>
      <c r="E217" s="7" t="s">
        <v>441</v>
      </c>
      <c r="F217" s="4">
        <v>50000</v>
      </c>
      <c r="G217" s="4">
        <v>0</v>
      </c>
      <c r="H217" s="4">
        <v>50000</v>
      </c>
      <c r="I217" s="14">
        <v>5467</v>
      </c>
      <c r="J217" s="15">
        <f t="shared" si="9"/>
        <v>0.10934000000000001</v>
      </c>
      <c r="K217" s="19">
        <f t="shared" si="10"/>
        <v>44533</v>
      </c>
      <c r="L217" s="20">
        <f t="shared" si="11"/>
        <v>0.89066000000000001</v>
      </c>
    </row>
    <row r="218" spans="1:12" x14ac:dyDescent="0.2">
      <c r="A218" s="2">
        <v>2</v>
      </c>
      <c r="B218" s="7" t="s">
        <v>13</v>
      </c>
      <c r="C218" s="7" t="s">
        <v>442</v>
      </c>
      <c r="D218" s="7" t="s">
        <v>669</v>
      </c>
      <c r="E218" s="7" t="s">
        <v>443</v>
      </c>
      <c r="F218" s="4">
        <v>50000</v>
      </c>
      <c r="G218" s="4">
        <v>0</v>
      </c>
      <c r="H218" s="4">
        <v>50000</v>
      </c>
      <c r="I218" s="14">
        <v>4325</v>
      </c>
      <c r="J218" s="15">
        <f t="shared" si="9"/>
        <v>8.6499999999999994E-2</v>
      </c>
      <c r="K218" s="19">
        <f t="shared" si="10"/>
        <v>45675</v>
      </c>
      <c r="L218" s="20">
        <f t="shared" si="11"/>
        <v>0.91349999999999998</v>
      </c>
    </row>
    <row r="219" spans="1:12" x14ac:dyDescent="0.2">
      <c r="A219" s="2">
        <v>2</v>
      </c>
      <c r="B219" s="7" t="s">
        <v>13</v>
      </c>
      <c r="C219" s="7" t="s">
        <v>446</v>
      </c>
      <c r="D219" s="7" t="s">
        <v>676</v>
      </c>
      <c r="E219" s="7" t="s">
        <v>447</v>
      </c>
      <c r="F219" s="4">
        <v>590923.59</v>
      </c>
      <c r="G219" s="4">
        <v>0</v>
      </c>
      <c r="H219" s="4">
        <v>590923.59</v>
      </c>
      <c r="I219" s="14">
        <v>2355</v>
      </c>
      <c r="J219" s="15">
        <f t="shared" si="9"/>
        <v>3.9852868287082602E-3</v>
      </c>
      <c r="K219" s="19">
        <f t="shared" si="10"/>
        <v>588568.59</v>
      </c>
      <c r="L219" s="20">
        <f t="shared" si="11"/>
        <v>0.99601471317129175</v>
      </c>
    </row>
    <row r="220" spans="1:12" x14ac:dyDescent="0.2">
      <c r="A220" s="2">
        <v>2</v>
      </c>
      <c r="B220" s="7" t="s">
        <v>13</v>
      </c>
      <c r="C220" s="7" t="s">
        <v>448</v>
      </c>
      <c r="D220" s="7" t="s">
        <v>677</v>
      </c>
      <c r="E220" s="7" t="s">
        <v>449</v>
      </c>
      <c r="F220" s="4">
        <v>0</v>
      </c>
      <c r="G220" s="4">
        <v>37500</v>
      </c>
      <c r="H220" s="4">
        <v>37500</v>
      </c>
      <c r="I220" s="14">
        <v>1270</v>
      </c>
      <c r="J220" s="15">
        <f t="shared" si="9"/>
        <v>3.386666666666667E-2</v>
      </c>
      <c r="K220" s="19">
        <f t="shared" si="10"/>
        <v>36230</v>
      </c>
      <c r="L220" s="20">
        <f t="shared" si="11"/>
        <v>0.96613333333333329</v>
      </c>
    </row>
    <row r="221" spans="1:12" x14ac:dyDescent="0.2">
      <c r="A221" s="2">
        <v>2</v>
      </c>
      <c r="B221" s="7" t="s">
        <v>13</v>
      </c>
      <c r="C221" s="7" t="s">
        <v>450</v>
      </c>
      <c r="D221" s="7" t="s">
        <v>669</v>
      </c>
      <c r="E221" s="7" t="s">
        <v>451</v>
      </c>
      <c r="F221" s="4">
        <v>8990272.8699999992</v>
      </c>
      <c r="G221" s="4">
        <v>0</v>
      </c>
      <c r="H221" s="4">
        <v>8990272.8699999992</v>
      </c>
      <c r="I221" s="14">
        <v>8986748.4399999995</v>
      </c>
      <c r="J221" s="15">
        <f t="shared" si="9"/>
        <v>0.99960797296689841</v>
      </c>
      <c r="K221" s="19">
        <f t="shared" si="10"/>
        <v>3524.429999999702</v>
      </c>
      <c r="L221" s="20">
        <f t="shared" si="11"/>
        <v>3.9202703310157728E-4</v>
      </c>
    </row>
    <row r="222" spans="1:12" x14ac:dyDescent="0.2">
      <c r="A222" s="2">
        <v>2</v>
      </c>
      <c r="B222" s="7" t="s">
        <v>13</v>
      </c>
      <c r="C222" s="7" t="s">
        <v>452</v>
      </c>
      <c r="D222" s="7" t="s">
        <v>666</v>
      </c>
      <c r="E222" s="7" t="s">
        <v>453</v>
      </c>
      <c r="F222" s="4">
        <v>7000000</v>
      </c>
      <c r="G222" s="4">
        <v>0</v>
      </c>
      <c r="H222" s="4">
        <v>7000000</v>
      </c>
      <c r="I222" s="14">
        <v>0</v>
      </c>
      <c r="J222" s="15">
        <f t="shared" si="9"/>
        <v>0</v>
      </c>
      <c r="K222" s="19">
        <f t="shared" si="10"/>
        <v>7000000</v>
      </c>
      <c r="L222" s="20">
        <f t="shared" si="11"/>
        <v>1</v>
      </c>
    </row>
    <row r="223" spans="1:12" x14ac:dyDescent="0.2">
      <c r="A223" s="2">
        <v>2</v>
      </c>
      <c r="B223" s="7" t="s">
        <v>13</v>
      </c>
      <c r="C223" s="7" t="s">
        <v>454</v>
      </c>
      <c r="D223" s="7" t="s">
        <v>669</v>
      </c>
      <c r="E223" s="7" t="s">
        <v>455</v>
      </c>
      <c r="F223" s="4">
        <v>384596.09</v>
      </c>
      <c r="G223" s="4">
        <v>0</v>
      </c>
      <c r="H223" s="4">
        <v>384596.09</v>
      </c>
      <c r="I223" s="14">
        <v>128208</v>
      </c>
      <c r="J223" s="15">
        <f t="shared" si="9"/>
        <v>0.33335752321350953</v>
      </c>
      <c r="K223" s="19">
        <f t="shared" si="10"/>
        <v>256388.09000000003</v>
      </c>
      <c r="L223" s="20">
        <f t="shared" si="11"/>
        <v>0.66664247678649047</v>
      </c>
    </row>
    <row r="224" spans="1:12" x14ac:dyDescent="0.2">
      <c r="A224" s="2">
        <v>2</v>
      </c>
      <c r="B224" s="7" t="s">
        <v>13</v>
      </c>
      <c r="C224" s="7" t="s">
        <v>456</v>
      </c>
      <c r="D224" s="7" t="s">
        <v>670</v>
      </c>
      <c r="E224" s="7" t="s">
        <v>457</v>
      </c>
      <c r="F224" s="4">
        <v>104987718.56</v>
      </c>
      <c r="G224" s="4">
        <v>-4054999</v>
      </c>
      <c r="H224" s="4">
        <v>100932719.56</v>
      </c>
      <c r="I224" s="14">
        <v>517857</v>
      </c>
      <c r="J224" s="15">
        <f t="shared" si="9"/>
        <v>5.1307148193124536E-3</v>
      </c>
      <c r="K224" s="19">
        <f t="shared" si="10"/>
        <v>100414862.56</v>
      </c>
      <c r="L224" s="20">
        <f t="shared" si="11"/>
        <v>0.99486928518068751</v>
      </c>
    </row>
    <row r="225" spans="1:12" x14ac:dyDescent="0.2">
      <c r="A225" s="2">
        <v>2</v>
      </c>
      <c r="B225" s="7" t="s">
        <v>13</v>
      </c>
      <c r="C225" s="7" t="s">
        <v>460</v>
      </c>
      <c r="D225" s="7" t="s">
        <v>676</v>
      </c>
      <c r="E225" s="7" t="s">
        <v>461</v>
      </c>
      <c r="F225" s="4">
        <v>4939062.8099999996</v>
      </c>
      <c r="G225" s="4">
        <v>0</v>
      </c>
      <c r="H225" s="4">
        <v>4939062.8099999996</v>
      </c>
      <c r="I225" s="14">
        <v>0</v>
      </c>
      <c r="J225" s="15">
        <f t="shared" si="9"/>
        <v>0</v>
      </c>
      <c r="K225" s="19">
        <f t="shared" si="10"/>
        <v>4939062.8099999996</v>
      </c>
      <c r="L225" s="20">
        <f t="shared" si="11"/>
        <v>1</v>
      </c>
    </row>
    <row r="226" spans="1:12" x14ac:dyDescent="0.2">
      <c r="A226" s="2">
        <v>2</v>
      </c>
      <c r="B226" s="7" t="s">
        <v>13</v>
      </c>
      <c r="C226" s="7" t="s">
        <v>470</v>
      </c>
      <c r="D226" s="7" t="s">
        <v>667</v>
      </c>
      <c r="E226" s="7" t="s">
        <v>471</v>
      </c>
      <c r="F226" s="4">
        <v>500000</v>
      </c>
      <c r="G226" s="4">
        <v>0</v>
      </c>
      <c r="H226" s="4">
        <v>500000</v>
      </c>
      <c r="I226" s="14">
        <v>0</v>
      </c>
      <c r="J226" s="15">
        <f t="shared" si="9"/>
        <v>0</v>
      </c>
      <c r="K226" s="19">
        <f t="shared" si="10"/>
        <v>500000</v>
      </c>
      <c r="L226" s="20">
        <f t="shared" si="11"/>
        <v>1</v>
      </c>
    </row>
    <row r="227" spans="1:12" x14ac:dyDescent="0.2">
      <c r="A227" s="2">
        <v>2</v>
      </c>
      <c r="B227" s="7" t="s">
        <v>13</v>
      </c>
      <c r="C227" s="7" t="s">
        <v>472</v>
      </c>
      <c r="D227" s="7" t="s">
        <v>672</v>
      </c>
      <c r="E227" s="7" t="s">
        <v>473</v>
      </c>
      <c r="F227" s="4">
        <v>3000000</v>
      </c>
      <c r="G227" s="4">
        <v>0</v>
      </c>
      <c r="H227" s="4">
        <v>3000000</v>
      </c>
      <c r="I227" s="14">
        <v>0</v>
      </c>
      <c r="J227" s="15">
        <f t="shared" si="9"/>
        <v>0</v>
      </c>
      <c r="K227" s="19">
        <f t="shared" si="10"/>
        <v>3000000</v>
      </c>
      <c r="L227" s="20">
        <f t="shared" si="11"/>
        <v>1</v>
      </c>
    </row>
    <row r="228" spans="1:12" x14ac:dyDescent="0.2">
      <c r="A228" s="2">
        <v>2</v>
      </c>
      <c r="B228" s="7" t="s">
        <v>13</v>
      </c>
      <c r="C228" s="7" t="s">
        <v>474</v>
      </c>
      <c r="D228" s="7" t="s">
        <v>678</v>
      </c>
      <c r="E228" s="7" t="s">
        <v>475</v>
      </c>
      <c r="F228" s="4">
        <v>18460612.5</v>
      </c>
      <c r="G228" s="4">
        <v>0</v>
      </c>
      <c r="H228" s="4">
        <v>18460612.5</v>
      </c>
      <c r="I228" s="14">
        <v>7621175.9100000001</v>
      </c>
      <c r="J228" s="15">
        <f t="shared" si="9"/>
        <v>0.41283440135044275</v>
      </c>
      <c r="K228" s="19">
        <f t="shared" si="10"/>
        <v>10839436.59</v>
      </c>
      <c r="L228" s="20">
        <f t="shared" si="11"/>
        <v>0.58716559864955731</v>
      </c>
    </row>
    <row r="229" spans="1:12" x14ac:dyDescent="0.2">
      <c r="A229" s="2">
        <v>2</v>
      </c>
      <c r="B229" s="7" t="s">
        <v>13</v>
      </c>
      <c r="C229" s="7" t="s">
        <v>476</v>
      </c>
      <c r="D229" s="7" t="s">
        <v>667</v>
      </c>
      <c r="E229" s="7" t="s">
        <v>477</v>
      </c>
      <c r="F229" s="4">
        <v>15500000</v>
      </c>
      <c r="G229" s="4">
        <v>0</v>
      </c>
      <c r="H229" s="4">
        <v>15500000</v>
      </c>
      <c r="I229" s="14">
        <v>290000</v>
      </c>
      <c r="J229" s="15">
        <f t="shared" si="9"/>
        <v>1.870967741935484E-2</v>
      </c>
      <c r="K229" s="19">
        <f t="shared" si="10"/>
        <v>15210000</v>
      </c>
      <c r="L229" s="20">
        <f t="shared" si="11"/>
        <v>0.98129032258064519</v>
      </c>
    </row>
    <row r="230" spans="1:12" x14ac:dyDescent="0.2">
      <c r="A230" s="2">
        <v>2</v>
      </c>
      <c r="B230" s="7" t="s">
        <v>13</v>
      </c>
      <c r="C230" s="7" t="s">
        <v>478</v>
      </c>
      <c r="D230" s="7" t="s">
        <v>669</v>
      </c>
      <c r="E230" s="7" t="s">
        <v>479</v>
      </c>
      <c r="F230" s="4">
        <v>38050000</v>
      </c>
      <c r="G230" s="4">
        <v>-9250744</v>
      </c>
      <c r="H230" s="4">
        <v>28799256</v>
      </c>
      <c r="I230" s="14">
        <v>0</v>
      </c>
      <c r="J230" s="15">
        <f t="shared" si="9"/>
        <v>0</v>
      </c>
      <c r="K230" s="19">
        <f t="shared" si="10"/>
        <v>28799256</v>
      </c>
      <c r="L230" s="20">
        <f t="shared" si="11"/>
        <v>1</v>
      </c>
    </row>
    <row r="231" spans="1:12" x14ac:dyDescent="0.2">
      <c r="A231" s="2">
        <v>2</v>
      </c>
      <c r="B231" s="7" t="s">
        <v>13</v>
      </c>
      <c r="C231" s="7" t="s">
        <v>480</v>
      </c>
      <c r="D231" s="7" t="s">
        <v>669</v>
      </c>
      <c r="E231" s="7" t="s">
        <v>481</v>
      </c>
      <c r="F231" s="4">
        <v>25493243.370000001</v>
      </c>
      <c r="G231" s="4">
        <v>500000</v>
      </c>
      <c r="H231" s="4">
        <v>25993243.370000001</v>
      </c>
      <c r="I231" s="14">
        <v>9788994.3399999999</v>
      </c>
      <c r="J231" s="15">
        <f t="shared" si="9"/>
        <v>0.3765976488835529</v>
      </c>
      <c r="K231" s="19">
        <f t="shared" si="10"/>
        <v>16204249.030000001</v>
      </c>
      <c r="L231" s="20">
        <f t="shared" si="11"/>
        <v>0.62340235111644704</v>
      </c>
    </row>
    <row r="232" spans="1:12" x14ac:dyDescent="0.2">
      <c r="A232" s="2">
        <v>2</v>
      </c>
      <c r="B232" s="7" t="s">
        <v>13</v>
      </c>
      <c r="C232" s="7" t="s">
        <v>488</v>
      </c>
      <c r="D232" s="7" t="s">
        <v>669</v>
      </c>
      <c r="E232" s="7" t="s">
        <v>489</v>
      </c>
      <c r="F232" s="4">
        <v>456750</v>
      </c>
      <c r="G232" s="4">
        <v>0</v>
      </c>
      <c r="H232" s="4">
        <v>456750</v>
      </c>
      <c r="I232" s="14">
        <v>108505</v>
      </c>
      <c r="J232" s="15">
        <f t="shared" si="9"/>
        <v>0.23755883962780514</v>
      </c>
      <c r="K232" s="19">
        <f t="shared" si="10"/>
        <v>348245</v>
      </c>
      <c r="L232" s="20">
        <f t="shared" si="11"/>
        <v>0.76244116037219489</v>
      </c>
    </row>
    <row r="233" spans="1:12" x14ac:dyDescent="0.2">
      <c r="A233" s="2">
        <v>2</v>
      </c>
      <c r="B233" s="7" t="s">
        <v>13</v>
      </c>
      <c r="C233" s="7" t="s">
        <v>490</v>
      </c>
      <c r="D233" s="7" t="s">
        <v>671</v>
      </c>
      <c r="E233" s="7" t="s">
        <v>491</v>
      </c>
      <c r="F233" s="4">
        <v>12000000</v>
      </c>
      <c r="G233" s="4">
        <v>-12000000</v>
      </c>
      <c r="H233" s="4">
        <v>0</v>
      </c>
      <c r="I233" s="14">
        <v>0</v>
      </c>
      <c r="J233" s="15">
        <v>0</v>
      </c>
      <c r="K233" s="19">
        <f t="shared" si="10"/>
        <v>0</v>
      </c>
      <c r="L233" s="20">
        <v>0</v>
      </c>
    </row>
    <row r="234" spans="1:12" x14ac:dyDescent="0.2">
      <c r="A234" s="2">
        <v>2</v>
      </c>
      <c r="B234" s="7" t="s">
        <v>13</v>
      </c>
      <c r="C234" s="7" t="s">
        <v>496</v>
      </c>
      <c r="D234" s="7" t="s">
        <v>674</v>
      </c>
      <c r="E234" s="7" t="s">
        <v>497</v>
      </c>
      <c r="F234" s="4">
        <v>300000</v>
      </c>
      <c r="G234" s="4">
        <v>0</v>
      </c>
      <c r="H234" s="4">
        <v>300000</v>
      </c>
      <c r="I234" s="14">
        <v>28435</v>
      </c>
      <c r="J234" s="15">
        <f t="shared" si="9"/>
        <v>9.4783333333333331E-2</v>
      </c>
      <c r="K234" s="19">
        <f t="shared" si="10"/>
        <v>271565</v>
      </c>
      <c r="L234" s="20">
        <f t="shared" si="11"/>
        <v>0.90521666666666667</v>
      </c>
    </row>
    <row r="235" spans="1:12" x14ac:dyDescent="0.2">
      <c r="A235" s="2">
        <v>2</v>
      </c>
      <c r="B235" s="7" t="s">
        <v>13</v>
      </c>
      <c r="C235" s="7" t="s">
        <v>498</v>
      </c>
      <c r="D235" s="7" t="s">
        <v>669</v>
      </c>
      <c r="E235" s="7" t="s">
        <v>499</v>
      </c>
      <c r="F235" s="4">
        <v>263979</v>
      </c>
      <c r="G235" s="4">
        <v>0</v>
      </c>
      <c r="H235" s="4">
        <v>263979</v>
      </c>
      <c r="I235" s="14">
        <v>41295</v>
      </c>
      <c r="J235" s="15">
        <f t="shared" si="9"/>
        <v>0.15643289807143751</v>
      </c>
      <c r="K235" s="19">
        <f t="shared" si="10"/>
        <v>222684</v>
      </c>
      <c r="L235" s="20">
        <f t="shared" si="11"/>
        <v>0.84356710192856255</v>
      </c>
    </row>
    <row r="236" spans="1:12" x14ac:dyDescent="0.2">
      <c r="A236" s="2">
        <v>2</v>
      </c>
      <c r="B236" s="7" t="s">
        <v>13</v>
      </c>
      <c r="C236" s="7" t="s">
        <v>502</v>
      </c>
      <c r="D236" s="7" t="s">
        <v>676</v>
      </c>
      <c r="E236" s="7" t="s">
        <v>503</v>
      </c>
      <c r="F236" s="4">
        <v>482300</v>
      </c>
      <c r="G236" s="4">
        <v>0</v>
      </c>
      <c r="H236" s="4">
        <v>482300</v>
      </c>
      <c r="I236" s="14">
        <v>14900</v>
      </c>
      <c r="J236" s="15">
        <f t="shared" si="9"/>
        <v>3.0893634667219574E-2</v>
      </c>
      <c r="K236" s="19">
        <f t="shared" si="10"/>
        <v>467400</v>
      </c>
      <c r="L236" s="20">
        <f t="shared" si="11"/>
        <v>0.96910636533278038</v>
      </c>
    </row>
    <row r="237" spans="1:12" x14ac:dyDescent="0.2">
      <c r="A237" s="2">
        <v>2</v>
      </c>
      <c r="B237" s="7" t="s">
        <v>13</v>
      </c>
      <c r="C237" s="7" t="s">
        <v>504</v>
      </c>
      <c r="D237" s="7" t="s">
        <v>677</v>
      </c>
      <c r="E237" s="7" t="s">
        <v>505</v>
      </c>
      <c r="F237" s="4">
        <v>0</v>
      </c>
      <c r="G237" s="4">
        <v>225000</v>
      </c>
      <c r="H237" s="4">
        <v>225000</v>
      </c>
      <c r="I237" s="14">
        <v>2340</v>
      </c>
      <c r="J237" s="15">
        <f t="shared" si="9"/>
        <v>1.04E-2</v>
      </c>
      <c r="K237" s="19">
        <f t="shared" si="10"/>
        <v>222660</v>
      </c>
      <c r="L237" s="20">
        <f t="shared" si="11"/>
        <v>0.98960000000000004</v>
      </c>
    </row>
    <row r="238" spans="1:12" x14ac:dyDescent="0.2">
      <c r="A238" s="2">
        <v>2</v>
      </c>
      <c r="B238" s="7" t="s">
        <v>13</v>
      </c>
      <c r="C238" s="7" t="s">
        <v>506</v>
      </c>
      <c r="D238" s="7" t="s">
        <v>666</v>
      </c>
      <c r="E238" s="7" t="s">
        <v>507</v>
      </c>
      <c r="F238" s="4">
        <v>1645000</v>
      </c>
      <c r="G238" s="4">
        <v>0</v>
      </c>
      <c r="H238" s="4">
        <v>1645000</v>
      </c>
      <c r="I238" s="14">
        <v>0</v>
      </c>
      <c r="J238" s="15">
        <f t="shared" si="9"/>
        <v>0</v>
      </c>
      <c r="K238" s="19">
        <f t="shared" si="10"/>
        <v>1645000</v>
      </c>
      <c r="L238" s="20">
        <f t="shared" si="11"/>
        <v>1</v>
      </c>
    </row>
    <row r="239" spans="1:12" x14ac:dyDescent="0.2">
      <c r="A239" s="2">
        <v>2</v>
      </c>
      <c r="B239" s="7" t="s">
        <v>13</v>
      </c>
      <c r="C239" s="7" t="s">
        <v>508</v>
      </c>
      <c r="D239" s="7" t="s">
        <v>674</v>
      </c>
      <c r="E239" s="7" t="s">
        <v>509</v>
      </c>
      <c r="F239" s="4">
        <v>1000000</v>
      </c>
      <c r="G239" s="4">
        <v>0</v>
      </c>
      <c r="H239" s="4">
        <v>1000000</v>
      </c>
      <c r="I239" s="14">
        <v>8350</v>
      </c>
      <c r="J239" s="15">
        <f t="shared" si="9"/>
        <v>8.3499999999999998E-3</v>
      </c>
      <c r="K239" s="19">
        <f t="shared" si="10"/>
        <v>991650</v>
      </c>
      <c r="L239" s="20">
        <f t="shared" si="11"/>
        <v>0.99165000000000003</v>
      </c>
    </row>
    <row r="240" spans="1:12" x14ac:dyDescent="0.2">
      <c r="A240" s="2">
        <v>2</v>
      </c>
      <c r="B240" s="7" t="s">
        <v>13</v>
      </c>
      <c r="C240" s="7" t="s">
        <v>510</v>
      </c>
      <c r="D240" s="7" t="s">
        <v>669</v>
      </c>
      <c r="E240" s="7" t="s">
        <v>511</v>
      </c>
      <c r="F240" s="4">
        <v>67885.710000000006</v>
      </c>
      <c r="G240" s="4">
        <v>0</v>
      </c>
      <c r="H240" s="4">
        <v>67885.710000000006</v>
      </c>
      <c r="I240" s="14">
        <v>46230</v>
      </c>
      <c r="J240" s="15">
        <f t="shared" si="9"/>
        <v>0.68099751773974226</v>
      </c>
      <c r="K240" s="19">
        <f t="shared" si="10"/>
        <v>21655.710000000006</v>
      </c>
      <c r="L240" s="20">
        <f t="shared" si="11"/>
        <v>0.31900248226025779</v>
      </c>
    </row>
    <row r="241" spans="1:12" x14ac:dyDescent="0.2">
      <c r="A241" s="2">
        <v>2</v>
      </c>
      <c r="B241" s="7" t="s">
        <v>13</v>
      </c>
      <c r="C241" s="7" t="s">
        <v>512</v>
      </c>
      <c r="D241" s="7" t="s">
        <v>672</v>
      </c>
      <c r="E241" s="7" t="s">
        <v>513</v>
      </c>
      <c r="F241" s="4">
        <v>100000</v>
      </c>
      <c r="G241" s="4">
        <v>0</v>
      </c>
      <c r="H241" s="4">
        <v>100000</v>
      </c>
      <c r="I241" s="14">
        <v>0</v>
      </c>
      <c r="J241" s="15">
        <f t="shared" si="9"/>
        <v>0</v>
      </c>
      <c r="K241" s="19">
        <f t="shared" si="10"/>
        <v>100000</v>
      </c>
      <c r="L241" s="20">
        <f t="shared" si="11"/>
        <v>1</v>
      </c>
    </row>
    <row r="242" spans="1:12" x14ac:dyDescent="0.2">
      <c r="A242" s="2">
        <v>2</v>
      </c>
      <c r="B242" s="7" t="s">
        <v>13</v>
      </c>
      <c r="C242" s="7" t="s">
        <v>516</v>
      </c>
      <c r="D242" s="7" t="s">
        <v>676</v>
      </c>
      <c r="E242" s="7" t="s">
        <v>517</v>
      </c>
      <c r="F242" s="4">
        <v>7877304.6500000004</v>
      </c>
      <c r="G242" s="4">
        <v>0</v>
      </c>
      <c r="H242" s="4">
        <v>7877304.6500000004</v>
      </c>
      <c r="I242" s="14">
        <v>1684786.65</v>
      </c>
      <c r="J242" s="15">
        <f t="shared" si="9"/>
        <v>0.21387856949267536</v>
      </c>
      <c r="K242" s="19">
        <f t="shared" si="10"/>
        <v>6192518</v>
      </c>
      <c r="L242" s="20">
        <f t="shared" si="11"/>
        <v>0.78612143050732453</v>
      </c>
    </row>
    <row r="243" spans="1:12" x14ac:dyDescent="0.2">
      <c r="A243" s="2">
        <v>2</v>
      </c>
      <c r="B243" s="7" t="s">
        <v>13</v>
      </c>
      <c r="C243" s="7" t="s">
        <v>518</v>
      </c>
      <c r="D243" s="7" t="s">
        <v>677</v>
      </c>
      <c r="E243" s="7" t="s">
        <v>519</v>
      </c>
      <c r="F243" s="4">
        <v>0</v>
      </c>
      <c r="G243" s="4">
        <v>750000</v>
      </c>
      <c r="H243" s="4">
        <v>750000</v>
      </c>
      <c r="I243" s="14">
        <v>0</v>
      </c>
      <c r="J243" s="15">
        <f t="shared" si="9"/>
        <v>0</v>
      </c>
      <c r="K243" s="19">
        <f t="shared" si="10"/>
        <v>750000</v>
      </c>
      <c r="L243" s="20">
        <f t="shared" si="11"/>
        <v>1</v>
      </c>
    </row>
    <row r="244" spans="1:12" x14ac:dyDescent="0.2">
      <c r="A244" s="2">
        <v>2</v>
      </c>
      <c r="B244" s="7" t="s">
        <v>13</v>
      </c>
      <c r="C244" s="7" t="s">
        <v>520</v>
      </c>
      <c r="D244" s="7" t="s">
        <v>666</v>
      </c>
      <c r="E244" s="7" t="s">
        <v>521</v>
      </c>
      <c r="F244" s="4">
        <v>4000000</v>
      </c>
      <c r="G244" s="4">
        <v>0</v>
      </c>
      <c r="H244" s="4">
        <v>4000000</v>
      </c>
      <c r="I244" s="14">
        <v>194096.82</v>
      </c>
      <c r="J244" s="15">
        <f t="shared" si="9"/>
        <v>4.8524205000000001E-2</v>
      </c>
      <c r="K244" s="19">
        <f t="shared" si="10"/>
        <v>3805903.18</v>
      </c>
      <c r="L244" s="20">
        <f t="shared" si="11"/>
        <v>0.95147579500000001</v>
      </c>
    </row>
    <row r="245" spans="1:12" x14ac:dyDescent="0.2">
      <c r="A245" s="2">
        <v>2</v>
      </c>
      <c r="B245" s="7" t="s">
        <v>13</v>
      </c>
      <c r="C245" s="7" t="s">
        <v>522</v>
      </c>
      <c r="D245" s="7" t="s">
        <v>672</v>
      </c>
      <c r="E245" s="7" t="s">
        <v>523</v>
      </c>
      <c r="F245" s="4">
        <v>700000</v>
      </c>
      <c r="G245" s="4">
        <v>0</v>
      </c>
      <c r="H245" s="4">
        <v>700000</v>
      </c>
      <c r="I245" s="14">
        <v>0</v>
      </c>
      <c r="J245" s="15">
        <f t="shared" si="9"/>
        <v>0</v>
      </c>
      <c r="K245" s="19">
        <f t="shared" si="10"/>
        <v>700000</v>
      </c>
      <c r="L245" s="20">
        <f t="shared" si="11"/>
        <v>1</v>
      </c>
    </row>
    <row r="246" spans="1:12" x14ac:dyDescent="0.2">
      <c r="A246" s="2">
        <v>2</v>
      </c>
      <c r="B246" s="7" t="s">
        <v>13</v>
      </c>
      <c r="C246" s="7" t="s">
        <v>524</v>
      </c>
      <c r="D246" s="7" t="s">
        <v>666</v>
      </c>
      <c r="E246" s="7" t="s">
        <v>525</v>
      </c>
      <c r="F246" s="4">
        <v>5500000</v>
      </c>
      <c r="G246" s="4">
        <v>0</v>
      </c>
      <c r="H246" s="4">
        <v>5500000</v>
      </c>
      <c r="I246" s="14">
        <v>302046.62</v>
      </c>
      <c r="J246" s="15">
        <f t="shared" si="9"/>
        <v>5.4917567272727272E-2</v>
      </c>
      <c r="K246" s="19">
        <f t="shared" si="10"/>
        <v>5197953.38</v>
      </c>
      <c r="L246" s="20">
        <f t="shared" si="11"/>
        <v>0.94508243272727266</v>
      </c>
    </row>
    <row r="247" spans="1:12" x14ac:dyDescent="0.2">
      <c r="A247" s="2">
        <v>2</v>
      </c>
      <c r="B247" s="7" t="s">
        <v>13</v>
      </c>
      <c r="C247" s="7" t="s">
        <v>526</v>
      </c>
      <c r="D247" s="7" t="s">
        <v>672</v>
      </c>
      <c r="E247" s="7" t="s">
        <v>527</v>
      </c>
      <c r="F247" s="4">
        <v>700000</v>
      </c>
      <c r="G247" s="4">
        <v>0</v>
      </c>
      <c r="H247" s="4">
        <v>700000</v>
      </c>
      <c r="I247" s="14">
        <v>0</v>
      </c>
      <c r="J247" s="15">
        <f t="shared" si="9"/>
        <v>0</v>
      </c>
      <c r="K247" s="19">
        <f t="shared" si="10"/>
        <v>700000</v>
      </c>
      <c r="L247" s="20">
        <f t="shared" si="11"/>
        <v>1</v>
      </c>
    </row>
    <row r="248" spans="1:12" x14ac:dyDescent="0.2">
      <c r="A248" s="2">
        <v>2</v>
      </c>
      <c r="B248" s="7" t="s">
        <v>13</v>
      </c>
      <c r="C248" s="7" t="s">
        <v>528</v>
      </c>
      <c r="D248" s="7" t="s">
        <v>669</v>
      </c>
      <c r="E248" s="7" t="s">
        <v>529</v>
      </c>
      <c r="F248" s="4">
        <v>27309394.800000001</v>
      </c>
      <c r="G248" s="4">
        <v>0</v>
      </c>
      <c r="H248" s="4">
        <v>27309394.800000001</v>
      </c>
      <c r="I248" s="14">
        <v>8649538</v>
      </c>
      <c r="J248" s="15">
        <f t="shared" si="9"/>
        <v>0.31672389898585374</v>
      </c>
      <c r="K248" s="19">
        <f t="shared" si="10"/>
        <v>18659856.800000001</v>
      </c>
      <c r="L248" s="20">
        <f t="shared" si="11"/>
        <v>0.68327610101414626</v>
      </c>
    </row>
    <row r="249" spans="1:12" x14ac:dyDescent="0.2">
      <c r="A249" s="2">
        <v>2</v>
      </c>
      <c r="B249" s="51" t="s">
        <v>13</v>
      </c>
      <c r="C249" s="51" t="s">
        <v>530</v>
      </c>
      <c r="D249" s="51" t="s">
        <v>666</v>
      </c>
      <c r="E249" s="51" t="s">
        <v>531</v>
      </c>
      <c r="F249" s="52">
        <v>7156000</v>
      </c>
      <c r="G249" s="52">
        <v>0</v>
      </c>
      <c r="H249" s="52">
        <v>7156000</v>
      </c>
      <c r="I249" s="14">
        <v>175000</v>
      </c>
      <c r="J249" s="15">
        <f t="shared" si="9"/>
        <v>2.4455002794857461E-2</v>
      </c>
      <c r="K249" s="19">
        <f t="shared" si="10"/>
        <v>6981000</v>
      </c>
      <c r="L249" s="20">
        <f t="shared" si="11"/>
        <v>0.97554499720514254</v>
      </c>
    </row>
    <row r="250" spans="1:12" x14ac:dyDescent="0.2">
      <c r="A250" s="2">
        <v>2</v>
      </c>
      <c r="B250" s="51" t="s">
        <v>13</v>
      </c>
      <c r="C250" s="51" t="s">
        <v>532</v>
      </c>
      <c r="D250" s="51" t="s">
        <v>667</v>
      </c>
      <c r="E250" s="51" t="s">
        <v>533</v>
      </c>
      <c r="F250" s="52">
        <v>0</v>
      </c>
      <c r="G250" s="52">
        <v>3000000</v>
      </c>
      <c r="H250" s="52">
        <v>3000000</v>
      </c>
      <c r="I250" s="14">
        <v>0</v>
      </c>
      <c r="J250" s="15">
        <f t="shared" si="9"/>
        <v>0</v>
      </c>
      <c r="K250" s="19">
        <f t="shared" si="10"/>
        <v>3000000</v>
      </c>
      <c r="L250" s="20">
        <f t="shared" si="11"/>
        <v>1</v>
      </c>
    </row>
    <row r="251" spans="1:12" x14ac:dyDescent="0.2">
      <c r="A251" s="2">
        <v>2</v>
      </c>
      <c r="B251" s="51" t="s">
        <v>13</v>
      </c>
      <c r="C251" s="51" t="s">
        <v>534</v>
      </c>
      <c r="D251" s="51" t="s">
        <v>674</v>
      </c>
      <c r="E251" s="51" t="s">
        <v>535</v>
      </c>
      <c r="F251" s="52">
        <v>4023050.69</v>
      </c>
      <c r="G251" s="52">
        <v>0</v>
      </c>
      <c r="H251" s="52">
        <v>4023050.69</v>
      </c>
      <c r="I251" s="14">
        <v>64800</v>
      </c>
      <c r="J251" s="15">
        <f t="shared" si="9"/>
        <v>1.6107179599071868E-2</v>
      </c>
      <c r="K251" s="19">
        <f t="shared" si="10"/>
        <v>3958250.69</v>
      </c>
      <c r="L251" s="20">
        <f t="shared" si="11"/>
        <v>0.98389282040092818</v>
      </c>
    </row>
    <row r="252" spans="1:12" x14ac:dyDescent="0.2">
      <c r="A252" s="2">
        <v>2</v>
      </c>
      <c r="B252" s="51" t="s">
        <v>13</v>
      </c>
      <c r="C252" s="51" t="s">
        <v>536</v>
      </c>
      <c r="D252" s="51" t="s">
        <v>668</v>
      </c>
      <c r="E252" s="51" t="s">
        <v>537</v>
      </c>
      <c r="F252" s="52">
        <v>0</v>
      </c>
      <c r="G252" s="52">
        <v>9000000</v>
      </c>
      <c r="H252" s="52">
        <v>9000000</v>
      </c>
      <c r="I252" s="14">
        <v>0</v>
      </c>
      <c r="J252" s="15">
        <f t="shared" si="9"/>
        <v>0</v>
      </c>
      <c r="K252" s="19">
        <f t="shared" si="10"/>
        <v>9000000</v>
      </c>
      <c r="L252" s="20">
        <f t="shared" si="11"/>
        <v>1</v>
      </c>
    </row>
    <row r="253" spans="1:12" x14ac:dyDescent="0.2">
      <c r="A253" s="2">
        <v>2</v>
      </c>
      <c r="B253" s="51" t="s">
        <v>13</v>
      </c>
      <c r="C253" s="51" t="s">
        <v>538</v>
      </c>
      <c r="D253" s="51" t="s">
        <v>669</v>
      </c>
      <c r="E253" s="51" t="s">
        <v>539</v>
      </c>
      <c r="F253" s="52">
        <v>1260000</v>
      </c>
      <c r="G253" s="52">
        <v>0</v>
      </c>
      <c r="H253" s="52">
        <v>1260000</v>
      </c>
      <c r="I253" s="14">
        <v>0</v>
      </c>
      <c r="J253" s="15">
        <f t="shared" si="9"/>
        <v>0</v>
      </c>
      <c r="K253" s="19">
        <f t="shared" si="10"/>
        <v>1260000</v>
      </c>
      <c r="L253" s="20">
        <f t="shared" si="11"/>
        <v>1</v>
      </c>
    </row>
    <row r="254" spans="1:12" x14ac:dyDescent="0.2">
      <c r="A254" s="2">
        <v>2</v>
      </c>
      <c r="B254" s="51" t="s">
        <v>13</v>
      </c>
      <c r="C254" s="51" t="s">
        <v>540</v>
      </c>
      <c r="D254" s="51" t="s">
        <v>670</v>
      </c>
      <c r="E254" s="51" t="s">
        <v>541</v>
      </c>
      <c r="F254" s="52">
        <v>0</v>
      </c>
      <c r="G254" s="52">
        <v>1450000</v>
      </c>
      <c r="H254" s="52">
        <v>1450000</v>
      </c>
      <c r="I254" s="14">
        <v>0</v>
      </c>
      <c r="J254" s="15">
        <f t="shared" si="9"/>
        <v>0</v>
      </c>
      <c r="K254" s="19">
        <f t="shared" si="10"/>
        <v>1450000</v>
      </c>
      <c r="L254" s="20">
        <f t="shared" si="11"/>
        <v>1</v>
      </c>
    </row>
    <row r="255" spans="1:12" x14ac:dyDescent="0.2">
      <c r="A255" s="2">
        <v>2</v>
      </c>
      <c r="B255" s="51" t="s">
        <v>13</v>
      </c>
      <c r="C255" s="51" t="s">
        <v>542</v>
      </c>
      <c r="D255" s="51" t="s">
        <v>672</v>
      </c>
      <c r="E255" s="51" t="s">
        <v>543</v>
      </c>
      <c r="F255" s="52">
        <v>1058804.83</v>
      </c>
      <c r="G255" s="52">
        <v>0</v>
      </c>
      <c r="H255" s="52">
        <v>1058804.83</v>
      </c>
      <c r="I255" s="14">
        <v>0</v>
      </c>
      <c r="J255" s="15">
        <f t="shared" si="9"/>
        <v>0</v>
      </c>
      <c r="K255" s="19">
        <f t="shared" si="10"/>
        <v>1058804.83</v>
      </c>
      <c r="L255" s="20">
        <f t="shared" si="11"/>
        <v>1</v>
      </c>
    </row>
    <row r="256" spans="1:12" x14ac:dyDescent="0.2">
      <c r="A256" s="2">
        <v>2</v>
      </c>
      <c r="B256" s="51" t="s">
        <v>13</v>
      </c>
      <c r="C256" s="51" t="s">
        <v>544</v>
      </c>
      <c r="D256" s="51" t="s">
        <v>673</v>
      </c>
      <c r="E256" s="51" t="s">
        <v>545</v>
      </c>
      <c r="F256" s="52">
        <v>1250000</v>
      </c>
      <c r="G256" s="52">
        <v>0</v>
      </c>
      <c r="H256" s="52">
        <v>1250000</v>
      </c>
      <c r="I256" s="14">
        <v>310000</v>
      </c>
      <c r="J256" s="15">
        <f t="shared" si="9"/>
        <v>0.248</v>
      </c>
      <c r="K256" s="19">
        <f t="shared" si="10"/>
        <v>940000</v>
      </c>
      <c r="L256" s="20">
        <f t="shared" si="11"/>
        <v>0.752</v>
      </c>
    </row>
    <row r="257" spans="1:12" x14ac:dyDescent="0.2">
      <c r="A257" s="2">
        <v>2</v>
      </c>
      <c r="B257" s="51" t="s">
        <v>13</v>
      </c>
      <c r="C257" s="51" t="s">
        <v>546</v>
      </c>
      <c r="D257" s="51" t="s">
        <v>678</v>
      </c>
      <c r="E257" s="51" t="s">
        <v>547</v>
      </c>
      <c r="F257" s="52">
        <v>1230707.5</v>
      </c>
      <c r="G257" s="52">
        <v>0</v>
      </c>
      <c r="H257" s="52">
        <v>1230707.5</v>
      </c>
      <c r="I257" s="14">
        <v>0</v>
      </c>
      <c r="J257" s="15">
        <f t="shared" si="9"/>
        <v>0</v>
      </c>
      <c r="K257" s="19">
        <f t="shared" si="10"/>
        <v>1230707.5</v>
      </c>
      <c r="L257" s="20">
        <f t="shared" si="11"/>
        <v>1</v>
      </c>
    </row>
    <row r="258" spans="1:12" x14ac:dyDescent="0.2">
      <c r="A258" s="2">
        <v>2</v>
      </c>
      <c r="B258" s="51" t="s">
        <v>13</v>
      </c>
      <c r="C258" s="51" t="s">
        <v>552</v>
      </c>
      <c r="D258" s="51" t="s">
        <v>677</v>
      </c>
      <c r="E258" s="51" t="s">
        <v>553</v>
      </c>
      <c r="F258" s="52">
        <v>1000000</v>
      </c>
      <c r="G258" s="52">
        <v>0</v>
      </c>
      <c r="H258" s="52">
        <v>1000000</v>
      </c>
      <c r="I258" s="14">
        <v>0</v>
      </c>
      <c r="J258" s="15">
        <f t="shared" si="9"/>
        <v>0</v>
      </c>
      <c r="K258" s="19">
        <f t="shared" si="10"/>
        <v>1000000</v>
      </c>
      <c r="L258" s="20">
        <f t="shared" si="11"/>
        <v>1</v>
      </c>
    </row>
    <row r="259" spans="1:12" x14ac:dyDescent="0.2">
      <c r="A259" s="2">
        <v>2</v>
      </c>
      <c r="B259" s="7" t="s">
        <v>13</v>
      </c>
      <c r="C259" s="7" t="s">
        <v>558</v>
      </c>
      <c r="D259" s="7" t="s">
        <v>669</v>
      </c>
      <c r="E259" s="7" t="s">
        <v>559</v>
      </c>
      <c r="F259" s="4">
        <v>25840770.52</v>
      </c>
      <c r="G259" s="4">
        <v>-12500000</v>
      </c>
      <c r="H259" s="4">
        <v>13340770.52</v>
      </c>
      <c r="I259" s="14">
        <v>0</v>
      </c>
      <c r="J259" s="15">
        <f t="shared" si="9"/>
        <v>0</v>
      </c>
      <c r="K259" s="19">
        <f t="shared" si="10"/>
        <v>13340770.52</v>
      </c>
      <c r="L259" s="20">
        <f t="shared" si="11"/>
        <v>1</v>
      </c>
    </row>
    <row r="260" spans="1:12" x14ac:dyDescent="0.2">
      <c r="A260" s="2">
        <v>2</v>
      </c>
      <c r="B260" s="7" t="s">
        <v>13</v>
      </c>
      <c r="C260" s="7" t="s">
        <v>560</v>
      </c>
      <c r="D260" s="7" t="s">
        <v>669</v>
      </c>
      <c r="E260" s="7" t="s">
        <v>561</v>
      </c>
      <c r="F260" s="4">
        <v>6000000</v>
      </c>
      <c r="G260" s="4">
        <v>3000000</v>
      </c>
      <c r="H260" s="4">
        <v>9000000</v>
      </c>
      <c r="I260" s="14">
        <v>1018253.14</v>
      </c>
      <c r="J260" s="15">
        <f t="shared" si="9"/>
        <v>0.11313923777777778</v>
      </c>
      <c r="K260" s="19">
        <f t="shared" si="10"/>
        <v>7981746.8600000003</v>
      </c>
      <c r="L260" s="20">
        <f t="shared" si="11"/>
        <v>0.88686076222222221</v>
      </c>
    </row>
    <row r="261" spans="1:12" x14ac:dyDescent="0.2">
      <c r="A261" s="2">
        <v>2</v>
      </c>
      <c r="B261" s="7" t="s">
        <v>13</v>
      </c>
      <c r="C261" s="7" t="s">
        <v>562</v>
      </c>
      <c r="D261" s="7" t="s">
        <v>671</v>
      </c>
      <c r="E261" s="7" t="s">
        <v>563</v>
      </c>
      <c r="F261" s="4">
        <v>0</v>
      </c>
      <c r="G261" s="4">
        <v>2500000</v>
      </c>
      <c r="H261" s="4">
        <v>2500000</v>
      </c>
      <c r="I261" s="14">
        <v>0</v>
      </c>
      <c r="J261" s="15">
        <f t="shared" si="9"/>
        <v>0</v>
      </c>
      <c r="K261" s="19">
        <f t="shared" si="10"/>
        <v>2500000</v>
      </c>
      <c r="L261" s="20">
        <f t="shared" si="11"/>
        <v>1</v>
      </c>
    </row>
    <row r="262" spans="1:12" x14ac:dyDescent="0.2">
      <c r="A262" s="2">
        <v>2</v>
      </c>
      <c r="B262" s="7" t="s">
        <v>13</v>
      </c>
      <c r="C262" s="7" t="s">
        <v>564</v>
      </c>
      <c r="D262" s="7" t="s">
        <v>669</v>
      </c>
      <c r="E262" s="7" t="s">
        <v>565</v>
      </c>
      <c r="F262" s="4">
        <v>5485976.25</v>
      </c>
      <c r="G262" s="4">
        <v>-2370477.02</v>
      </c>
      <c r="H262" s="4">
        <v>3115499.23</v>
      </c>
      <c r="I262" s="14">
        <v>33628.32</v>
      </c>
      <c r="J262" s="15">
        <f t="shared" si="9"/>
        <v>1.0793878450099954E-2</v>
      </c>
      <c r="K262" s="19">
        <f t="shared" si="10"/>
        <v>3081870.91</v>
      </c>
      <c r="L262" s="20">
        <f t="shared" si="11"/>
        <v>0.98920612154990006</v>
      </c>
    </row>
    <row r="263" spans="1:12" x14ac:dyDescent="0.2">
      <c r="A263" s="2">
        <v>2</v>
      </c>
      <c r="B263" s="7" t="s">
        <v>13</v>
      </c>
      <c r="C263" s="7" t="s">
        <v>566</v>
      </c>
      <c r="D263" s="7" t="s">
        <v>676</v>
      </c>
      <c r="E263" s="7" t="s">
        <v>567</v>
      </c>
      <c r="F263" s="4">
        <v>139069.95000000001</v>
      </c>
      <c r="G263" s="4">
        <v>0</v>
      </c>
      <c r="H263" s="4">
        <v>139069.95000000001</v>
      </c>
      <c r="I263" s="14">
        <v>0</v>
      </c>
      <c r="J263" s="15">
        <f t="shared" si="9"/>
        <v>0</v>
      </c>
      <c r="K263" s="19">
        <f t="shared" si="10"/>
        <v>139069.95000000001</v>
      </c>
      <c r="L263" s="20">
        <f t="shared" si="11"/>
        <v>1</v>
      </c>
    </row>
    <row r="264" spans="1:12" x14ac:dyDescent="0.2">
      <c r="A264" s="2">
        <v>2</v>
      </c>
      <c r="B264" s="7" t="s">
        <v>13</v>
      </c>
      <c r="C264" s="7" t="s">
        <v>568</v>
      </c>
      <c r="D264" s="7" t="s">
        <v>671</v>
      </c>
      <c r="E264" s="7" t="s">
        <v>569</v>
      </c>
      <c r="F264" s="4">
        <v>26472007.440000001</v>
      </c>
      <c r="G264" s="4">
        <v>20670000</v>
      </c>
      <c r="H264" s="4">
        <v>47142007.439999998</v>
      </c>
      <c r="I264" s="14">
        <v>850000.02</v>
      </c>
      <c r="J264" s="15">
        <f t="shared" si="9"/>
        <v>1.8030628438592433E-2</v>
      </c>
      <c r="K264" s="19">
        <f t="shared" si="10"/>
        <v>46292007.419999994</v>
      </c>
      <c r="L264" s="20">
        <f t="shared" si="11"/>
        <v>0.98196937156140751</v>
      </c>
    </row>
    <row r="265" spans="1:12" x14ac:dyDescent="0.2">
      <c r="A265" s="2">
        <v>2</v>
      </c>
      <c r="B265" s="7" t="s">
        <v>13</v>
      </c>
      <c r="C265" s="7" t="s">
        <v>570</v>
      </c>
      <c r="D265" s="7" t="s">
        <v>669</v>
      </c>
      <c r="E265" s="7" t="s">
        <v>571</v>
      </c>
      <c r="F265" s="4">
        <v>10000</v>
      </c>
      <c r="G265" s="4">
        <v>0</v>
      </c>
      <c r="H265" s="4">
        <v>10000</v>
      </c>
      <c r="I265" s="14">
        <v>0</v>
      </c>
      <c r="J265" s="15">
        <f t="shared" si="9"/>
        <v>0</v>
      </c>
      <c r="K265" s="19">
        <f t="shared" si="10"/>
        <v>10000</v>
      </c>
      <c r="L265" s="20">
        <f t="shared" si="11"/>
        <v>1</v>
      </c>
    </row>
    <row r="266" spans="1:12" x14ac:dyDescent="0.2">
      <c r="A266" s="2">
        <v>2</v>
      </c>
      <c r="B266" s="7" t="s">
        <v>13</v>
      </c>
      <c r="C266" s="7" t="s">
        <v>572</v>
      </c>
      <c r="D266" s="7" t="s">
        <v>669</v>
      </c>
      <c r="E266" s="7" t="s">
        <v>573</v>
      </c>
      <c r="F266" s="4">
        <v>10000</v>
      </c>
      <c r="G266" s="4">
        <v>0</v>
      </c>
      <c r="H266" s="4">
        <v>10000</v>
      </c>
      <c r="I266" s="14">
        <v>0</v>
      </c>
      <c r="J266" s="15">
        <f t="shared" si="9"/>
        <v>0</v>
      </c>
      <c r="K266" s="19">
        <f t="shared" si="10"/>
        <v>10000</v>
      </c>
      <c r="L266" s="20">
        <f t="shared" si="11"/>
        <v>1</v>
      </c>
    </row>
    <row r="267" spans="1:12" x14ac:dyDescent="0.2">
      <c r="A267" s="2">
        <v>2</v>
      </c>
      <c r="B267" s="7" t="s">
        <v>13</v>
      </c>
      <c r="C267" s="7" t="s">
        <v>574</v>
      </c>
      <c r="D267" s="7" t="s">
        <v>669</v>
      </c>
      <c r="E267" s="7" t="s">
        <v>575</v>
      </c>
      <c r="F267" s="4">
        <v>1536784.2</v>
      </c>
      <c r="G267" s="4">
        <v>0</v>
      </c>
      <c r="H267" s="4">
        <v>1536784.2</v>
      </c>
      <c r="I267" s="14">
        <v>536424</v>
      </c>
      <c r="J267" s="15">
        <f t="shared" si="9"/>
        <v>0.34905616546552209</v>
      </c>
      <c r="K267" s="19">
        <f t="shared" si="10"/>
        <v>1000360.2</v>
      </c>
      <c r="L267" s="20">
        <f t="shared" si="11"/>
        <v>0.65094383453447791</v>
      </c>
    </row>
    <row r="268" spans="1:12" x14ac:dyDescent="0.2">
      <c r="A268" s="2">
        <v>2</v>
      </c>
      <c r="B268" s="7" t="s">
        <v>13</v>
      </c>
      <c r="C268" s="7" t="s">
        <v>578</v>
      </c>
      <c r="D268" s="7" t="s">
        <v>676</v>
      </c>
      <c r="E268" s="7" t="s">
        <v>579</v>
      </c>
      <c r="F268" s="4">
        <v>1043668.51</v>
      </c>
      <c r="G268" s="4">
        <v>0</v>
      </c>
      <c r="H268" s="4">
        <v>1043668.51</v>
      </c>
      <c r="I268" s="14">
        <v>483280.2</v>
      </c>
      <c r="J268" s="15">
        <f t="shared" si="9"/>
        <v>0.46305909910034559</v>
      </c>
      <c r="K268" s="19">
        <f t="shared" si="10"/>
        <v>560388.31000000006</v>
      </c>
      <c r="L268" s="20">
        <f t="shared" si="11"/>
        <v>0.53694090089965452</v>
      </c>
    </row>
    <row r="269" spans="1:12" x14ac:dyDescent="0.2">
      <c r="A269" s="2">
        <v>2</v>
      </c>
      <c r="B269" s="7" t="s">
        <v>13</v>
      </c>
      <c r="C269" s="7" t="s">
        <v>582</v>
      </c>
      <c r="D269" s="7" t="s">
        <v>669</v>
      </c>
      <c r="E269" s="7" t="s">
        <v>583</v>
      </c>
      <c r="F269" s="4">
        <v>5020000</v>
      </c>
      <c r="G269" s="4">
        <v>0</v>
      </c>
      <c r="H269" s="4">
        <v>5020000</v>
      </c>
      <c r="I269" s="14">
        <v>31960</v>
      </c>
      <c r="J269" s="15">
        <f t="shared" ref="J269:J298" si="12">I269/H269</f>
        <v>6.3665338645418328E-3</v>
      </c>
      <c r="K269" s="19">
        <f t="shared" ref="K269:K298" si="13">H269-I269</f>
        <v>4988040</v>
      </c>
      <c r="L269" s="20">
        <f t="shared" ref="L269:L298" si="14">K269/H269</f>
        <v>0.99363346613545822</v>
      </c>
    </row>
    <row r="270" spans="1:12" x14ac:dyDescent="0.2">
      <c r="A270" s="2">
        <v>2</v>
      </c>
      <c r="B270" s="7" t="s">
        <v>13</v>
      </c>
      <c r="C270" s="7" t="s">
        <v>584</v>
      </c>
      <c r="D270" s="7" t="s">
        <v>669</v>
      </c>
      <c r="E270" s="7" t="s">
        <v>585</v>
      </c>
      <c r="F270" s="4">
        <v>15000</v>
      </c>
      <c r="G270" s="4">
        <v>0</v>
      </c>
      <c r="H270" s="4">
        <v>15000</v>
      </c>
      <c r="I270" s="14">
        <v>0</v>
      </c>
      <c r="J270" s="15">
        <f t="shared" si="12"/>
        <v>0</v>
      </c>
      <c r="K270" s="19">
        <f t="shared" si="13"/>
        <v>15000</v>
      </c>
      <c r="L270" s="20">
        <f t="shared" si="14"/>
        <v>1</v>
      </c>
    </row>
    <row r="271" spans="1:12" x14ac:dyDescent="0.2">
      <c r="A271" s="2">
        <v>2</v>
      </c>
      <c r="B271" s="7" t="s">
        <v>13</v>
      </c>
      <c r="C271" s="7" t="s">
        <v>586</v>
      </c>
      <c r="D271" s="7" t="s">
        <v>666</v>
      </c>
      <c r="E271" s="7" t="s">
        <v>587</v>
      </c>
      <c r="F271" s="4">
        <v>1600000</v>
      </c>
      <c r="G271" s="4">
        <v>0</v>
      </c>
      <c r="H271" s="4">
        <v>1600000</v>
      </c>
      <c r="I271" s="14">
        <v>229917</v>
      </c>
      <c r="J271" s="15">
        <f t="shared" si="12"/>
        <v>0.14369812500000001</v>
      </c>
      <c r="K271" s="19">
        <f t="shared" si="13"/>
        <v>1370083</v>
      </c>
      <c r="L271" s="20">
        <f t="shared" si="14"/>
        <v>0.85630187499999999</v>
      </c>
    </row>
    <row r="272" spans="1:12" x14ac:dyDescent="0.2">
      <c r="A272" s="2">
        <v>2</v>
      </c>
      <c r="B272" s="7" t="s">
        <v>13</v>
      </c>
      <c r="C272" s="7" t="s">
        <v>588</v>
      </c>
      <c r="D272" s="7" t="s">
        <v>671</v>
      </c>
      <c r="E272" s="7" t="s">
        <v>589</v>
      </c>
      <c r="F272" s="4">
        <v>2500000</v>
      </c>
      <c r="G272" s="4">
        <v>-2470000</v>
      </c>
      <c r="H272" s="4">
        <v>30000</v>
      </c>
      <c r="I272" s="14">
        <v>23840</v>
      </c>
      <c r="J272" s="15">
        <f t="shared" si="12"/>
        <v>0.79466666666666663</v>
      </c>
      <c r="K272" s="19">
        <f t="shared" si="13"/>
        <v>6160</v>
      </c>
      <c r="L272" s="20">
        <f t="shared" si="14"/>
        <v>0.20533333333333334</v>
      </c>
    </row>
    <row r="273" spans="1:12" x14ac:dyDescent="0.2">
      <c r="A273" s="2">
        <v>2</v>
      </c>
      <c r="B273" s="7" t="s">
        <v>13</v>
      </c>
      <c r="C273" s="7" t="s">
        <v>590</v>
      </c>
      <c r="D273" s="7" t="s">
        <v>676</v>
      </c>
      <c r="E273" s="7" t="s">
        <v>591</v>
      </c>
      <c r="F273" s="4">
        <v>0</v>
      </c>
      <c r="G273" s="4">
        <v>108000</v>
      </c>
      <c r="H273" s="4">
        <v>108000</v>
      </c>
      <c r="I273" s="14">
        <v>0</v>
      </c>
      <c r="J273" s="15">
        <f t="shared" si="12"/>
        <v>0</v>
      </c>
      <c r="K273" s="19">
        <f t="shared" si="13"/>
        <v>108000</v>
      </c>
      <c r="L273" s="20">
        <f t="shared" si="14"/>
        <v>1</v>
      </c>
    </row>
    <row r="274" spans="1:12" x14ac:dyDescent="0.2">
      <c r="A274" s="2">
        <v>2</v>
      </c>
      <c r="B274" s="7" t="s">
        <v>13</v>
      </c>
      <c r="C274" s="7" t="s">
        <v>594</v>
      </c>
      <c r="D274" s="7" t="s">
        <v>669</v>
      </c>
      <c r="E274" s="7" t="s">
        <v>595</v>
      </c>
      <c r="F274" s="4">
        <v>1651869.41</v>
      </c>
      <c r="G274" s="4">
        <v>0</v>
      </c>
      <c r="H274" s="4">
        <v>1651869.41</v>
      </c>
      <c r="I274" s="14">
        <v>794938.54</v>
      </c>
      <c r="J274" s="15">
        <f t="shared" si="12"/>
        <v>0.48123570494594975</v>
      </c>
      <c r="K274" s="19">
        <f t="shared" si="13"/>
        <v>856930.86999999988</v>
      </c>
      <c r="L274" s="20">
        <f t="shared" si="14"/>
        <v>0.51876429505405031</v>
      </c>
    </row>
    <row r="275" spans="1:12" x14ac:dyDescent="0.2">
      <c r="A275" s="2">
        <v>2</v>
      </c>
      <c r="B275" s="7" t="s">
        <v>13</v>
      </c>
      <c r="C275" s="7" t="s">
        <v>602</v>
      </c>
      <c r="D275" s="7" t="s">
        <v>666</v>
      </c>
      <c r="E275" s="7" t="s">
        <v>603</v>
      </c>
      <c r="F275" s="4">
        <v>1000000</v>
      </c>
      <c r="G275" s="4">
        <v>0</v>
      </c>
      <c r="H275" s="4">
        <v>1000000</v>
      </c>
      <c r="I275" s="14">
        <v>0</v>
      </c>
      <c r="J275" s="15">
        <f t="shared" si="12"/>
        <v>0</v>
      </c>
      <c r="K275" s="19">
        <f t="shared" si="13"/>
        <v>1000000</v>
      </c>
      <c r="L275" s="20">
        <f t="shared" si="14"/>
        <v>1</v>
      </c>
    </row>
    <row r="276" spans="1:12" x14ac:dyDescent="0.2">
      <c r="A276" s="2">
        <v>2</v>
      </c>
      <c r="B276" s="7" t="s">
        <v>13</v>
      </c>
      <c r="C276" s="7" t="s">
        <v>604</v>
      </c>
      <c r="D276" s="7" t="s">
        <v>674</v>
      </c>
      <c r="E276" s="7" t="s">
        <v>605</v>
      </c>
      <c r="F276" s="4">
        <v>9000</v>
      </c>
      <c r="G276" s="4">
        <v>0</v>
      </c>
      <c r="H276" s="4">
        <v>9000</v>
      </c>
      <c r="I276" s="14">
        <v>0</v>
      </c>
      <c r="J276" s="15">
        <f t="shared" si="12"/>
        <v>0</v>
      </c>
      <c r="K276" s="19">
        <f t="shared" si="13"/>
        <v>9000</v>
      </c>
      <c r="L276" s="20">
        <f t="shared" si="14"/>
        <v>1</v>
      </c>
    </row>
    <row r="277" spans="1:12" x14ac:dyDescent="0.2">
      <c r="A277" s="2">
        <v>2</v>
      </c>
      <c r="B277" s="7" t="s">
        <v>13</v>
      </c>
      <c r="C277" s="7" t="s">
        <v>606</v>
      </c>
      <c r="D277" s="7" t="s">
        <v>669</v>
      </c>
      <c r="E277" s="7" t="s">
        <v>607</v>
      </c>
      <c r="F277" s="4">
        <v>3500000</v>
      </c>
      <c r="G277" s="4">
        <v>500000</v>
      </c>
      <c r="H277" s="4">
        <v>4000000</v>
      </c>
      <c r="I277" s="14">
        <v>1574744</v>
      </c>
      <c r="J277" s="15">
        <f t="shared" si="12"/>
        <v>0.39368599999999998</v>
      </c>
      <c r="K277" s="19">
        <f t="shared" si="13"/>
        <v>2425256</v>
      </c>
      <c r="L277" s="20">
        <f t="shared" si="14"/>
        <v>0.60631400000000002</v>
      </c>
    </row>
    <row r="278" spans="1:12" x14ac:dyDescent="0.2">
      <c r="A278" s="2">
        <v>2</v>
      </c>
      <c r="B278" s="7" t="s">
        <v>13</v>
      </c>
      <c r="C278" s="7" t="s">
        <v>608</v>
      </c>
      <c r="D278" s="7" t="s">
        <v>670</v>
      </c>
      <c r="E278" s="7" t="s">
        <v>609</v>
      </c>
      <c r="F278" s="4">
        <v>0</v>
      </c>
      <c r="G278" s="4">
        <v>2105000</v>
      </c>
      <c r="H278" s="4">
        <v>2105000</v>
      </c>
      <c r="I278" s="14">
        <v>66845</v>
      </c>
      <c r="J278" s="15">
        <f t="shared" si="12"/>
        <v>3.1755344418052257E-2</v>
      </c>
      <c r="K278" s="19">
        <f t="shared" si="13"/>
        <v>2038155</v>
      </c>
      <c r="L278" s="20">
        <f t="shared" si="14"/>
        <v>0.96824465558194772</v>
      </c>
    </row>
    <row r="279" spans="1:12" x14ac:dyDescent="0.2">
      <c r="A279" s="2">
        <v>2</v>
      </c>
      <c r="B279" s="7" t="s">
        <v>13</v>
      </c>
      <c r="C279" s="7" t="s">
        <v>610</v>
      </c>
      <c r="D279" s="7" t="s">
        <v>678</v>
      </c>
      <c r="E279" s="7" t="s">
        <v>611</v>
      </c>
      <c r="F279" s="4">
        <v>75000</v>
      </c>
      <c r="G279" s="4">
        <v>0</v>
      </c>
      <c r="H279" s="4">
        <v>75000</v>
      </c>
      <c r="I279" s="14">
        <v>0</v>
      </c>
      <c r="J279" s="15">
        <f t="shared" si="12"/>
        <v>0</v>
      </c>
      <c r="K279" s="19">
        <f t="shared" si="13"/>
        <v>75000</v>
      </c>
      <c r="L279" s="20">
        <f t="shared" si="14"/>
        <v>1</v>
      </c>
    </row>
    <row r="280" spans="1:12" x14ac:dyDescent="0.2">
      <c r="A280" s="2">
        <v>2</v>
      </c>
      <c r="B280" s="7" t="s">
        <v>13</v>
      </c>
      <c r="C280" s="7" t="s">
        <v>612</v>
      </c>
      <c r="D280" s="7" t="s">
        <v>675</v>
      </c>
      <c r="E280" s="7" t="s">
        <v>613</v>
      </c>
      <c r="F280" s="4">
        <v>1214225</v>
      </c>
      <c r="G280" s="4">
        <v>0</v>
      </c>
      <c r="H280" s="4">
        <v>1214225</v>
      </c>
      <c r="I280" s="14">
        <v>1100265.51</v>
      </c>
      <c r="J280" s="15">
        <f t="shared" si="12"/>
        <v>0.90614631555107172</v>
      </c>
      <c r="K280" s="19">
        <f t="shared" si="13"/>
        <v>113959.48999999999</v>
      </c>
      <c r="L280" s="20">
        <f t="shared" si="14"/>
        <v>9.3853684448928318E-2</v>
      </c>
    </row>
    <row r="281" spans="1:12" x14ac:dyDescent="0.2">
      <c r="A281" s="2">
        <v>2</v>
      </c>
      <c r="B281" s="7" t="s">
        <v>13</v>
      </c>
      <c r="C281" s="7" t="s">
        <v>618</v>
      </c>
      <c r="D281" s="7" t="s">
        <v>667</v>
      </c>
      <c r="E281" s="7" t="s">
        <v>619</v>
      </c>
      <c r="F281" s="4">
        <v>250000</v>
      </c>
      <c r="G281" s="4">
        <v>0</v>
      </c>
      <c r="H281" s="4">
        <v>250000</v>
      </c>
      <c r="I281" s="14">
        <v>0</v>
      </c>
      <c r="J281" s="15">
        <f t="shared" si="12"/>
        <v>0</v>
      </c>
      <c r="K281" s="19">
        <f t="shared" si="13"/>
        <v>250000</v>
      </c>
      <c r="L281" s="20">
        <f t="shared" si="14"/>
        <v>1</v>
      </c>
    </row>
    <row r="282" spans="1:12" x14ac:dyDescent="0.2">
      <c r="A282" s="2">
        <v>2</v>
      </c>
      <c r="B282" s="7" t="s">
        <v>13</v>
      </c>
      <c r="C282" s="7" t="s">
        <v>620</v>
      </c>
      <c r="D282" s="7" t="s">
        <v>669</v>
      </c>
      <c r="E282" s="7" t="s">
        <v>621</v>
      </c>
      <c r="F282" s="4">
        <v>0</v>
      </c>
      <c r="G282" s="4">
        <v>8220852</v>
      </c>
      <c r="H282" s="4">
        <v>8220852</v>
      </c>
      <c r="I282" s="14">
        <v>0</v>
      </c>
      <c r="J282" s="15">
        <f t="shared" si="12"/>
        <v>0</v>
      </c>
      <c r="K282" s="19">
        <f t="shared" si="13"/>
        <v>8220852</v>
      </c>
      <c r="L282" s="20">
        <f t="shared" si="14"/>
        <v>1</v>
      </c>
    </row>
    <row r="283" spans="1:12" x14ac:dyDescent="0.2">
      <c r="A283" s="2">
        <v>2</v>
      </c>
      <c r="B283" s="7" t="s">
        <v>13</v>
      </c>
      <c r="C283" s="7" t="s">
        <v>622</v>
      </c>
      <c r="D283" s="7" t="s">
        <v>676</v>
      </c>
      <c r="E283" s="7" t="s">
        <v>623</v>
      </c>
      <c r="F283" s="4">
        <v>574038</v>
      </c>
      <c r="G283" s="4">
        <v>0</v>
      </c>
      <c r="H283" s="4">
        <v>574038</v>
      </c>
      <c r="I283" s="14">
        <v>0</v>
      </c>
      <c r="J283" s="15">
        <f t="shared" si="12"/>
        <v>0</v>
      </c>
      <c r="K283" s="19">
        <f t="shared" si="13"/>
        <v>574038</v>
      </c>
      <c r="L283" s="20">
        <f t="shared" si="14"/>
        <v>1</v>
      </c>
    </row>
    <row r="284" spans="1:12" x14ac:dyDescent="0.2">
      <c r="A284" s="2">
        <v>2</v>
      </c>
      <c r="B284" s="7" t="s">
        <v>13</v>
      </c>
      <c r="C284" s="7" t="s">
        <v>624</v>
      </c>
      <c r="D284" s="7" t="s">
        <v>669</v>
      </c>
      <c r="E284" s="7" t="s">
        <v>625</v>
      </c>
      <c r="F284" s="4">
        <v>200000</v>
      </c>
      <c r="G284" s="4">
        <v>0</v>
      </c>
      <c r="H284" s="4">
        <v>200000</v>
      </c>
      <c r="I284" s="14">
        <v>184680</v>
      </c>
      <c r="J284" s="15">
        <f t="shared" si="12"/>
        <v>0.9234</v>
      </c>
      <c r="K284" s="19">
        <f t="shared" si="13"/>
        <v>15320</v>
      </c>
      <c r="L284" s="20">
        <f t="shared" si="14"/>
        <v>7.6600000000000001E-2</v>
      </c>
    </row>
    <row r="285" spans="1:12" x14ac:dyDescent="0.2">
      <c r="A285" s="2">
        <v>2</v>
      </c>
      <c r="B285" s="7" t="s">
        <v>13</v>
      </c>
      <c r="C285" s="7" t="s">
        <v>626</v>
      </c>
      <c r="D285" s="7" t="s">
        <v>671</v>
      </c>
      <c r="E285" s="7" t="s">
        <v>627</v>
      </c>
      <c r="F285" s="4">
        <v>0</v>
      </c>
      <c r="G285" s="4">
        <v>750000</v>
      </c>
      <c r="H285" s="4">
        <v>750000</v>
      </c>
      <c r="I285" s="14">
        <v>0</v>
      </c>
      <c r="J285" s="15">
        <f t="shared" si="12"/>
        <v>0</v>
      </c>
      <c r="K285" s="19">
        <f t="shared" si="13"/>
        <v>750000</v>
      </c>
      <c r="L285" s="20">
        <f t="shared" si="14"/>
        <v>1</v>
      </c>
    </row>
    <row r="286" spans="1:12" x14ac:dyDescent="0.2">
      <c r="A286" s="2">
        <v>2</v>
      </c>
      <c r="B286" s="7" t="s">
        <v>13</v>
      </c>
      <c r="C286" s="7" t="s">
        <v>628</v>
      </c>
      <c r="D286" s="7" t="s">
        <v>676</v>
      </c>
      <c r="E286" s="7" t="s">
        <v>629</v>
      </c>
      <c r="F286" s="4">
        <v>4077000</v>
      </c>
      <c r="G286" s="4">
        <v>0</v>
      </c>
      <c r="H286" s="4">
        <v>4077000</v>
      </c>
      <c r="I286" s="14">
        <v>0</v>
      </c>
      <c r="J286" s="15">
        <f t="shared" si="12"/>
        <v>0</v>
      </c>
      <c r="K286" s="19">
        <f t="shared" si="13"/>
        <v>4077000</v>
      </c>
      <c r="L286" s="20">
        <f t="shared" si="14"/>
        <v>1</v>
      </c>
    </row>
    <row r="287" spans="1:12" x14ac:dyDescent="0.2">
      <c r="A287" s="2">
        <v>2</v>
      </c>
      <c r="B287" s="7" t="s">
        <v>13</v>
      </c>
      <c r="C287" s="7" t="s">
        <v>630</v>
      </c>
      <c r="D287" s="7" t="s">
        <v>670</v>
      </c>
      <c r="E287" s="7" t="s">
        <v>631</v>
      </c>
      <c r="F287" s="4">
        <v>0</v>
      </c>
      <c r="G287" s="4">
        <v>500000</v>
      </c>
      <c r="H287" s="4">
        <v>500000</v>
      </c>
      <c r="I287" s="14">
        <v>158000</v>
      </c>
      <c r="J287" s="15">
        <f t="shared" si="12"/>
        <v>0.316</v>
      </c>
      <c r="K287" s="19">
        <f t="shared" si="13"/>
        <v>342000</v>
      </c>
      <c r="L287" s="20">
        <f t="shared" si="14"/>
        <v>0.68400000000000005</v>
      </c>
    </row>
    <row r="288" spans="1:12" x14ac:dyDescent="0.2">
      <c r="A288" s="2">
        <v>2</v>
      </c>
      <c r="B288" s="7" t="s">
        <v>13</v>
      </c>
      <c r="C288" s="7" t="s">
        <v>632</v>
      </c>
      <c r="D288" s="7" t="s">
        <v>678</v>
      </c>
      <c r="E288" s="7" t="s">
        <v>633</v>
      </c>
      <c r="F288" s="4">
        <v>0</v>
      </c>
      <c r="G288" s="4">
        <v>500000</v>
      </c>
      <c r="H288" s="4">
        <v>500000</v>
      </c>
      <c r="I288" s="14">
        <v>158000</v>
      </c>
      <c r="J288" s="15">
        <f t="shared" si="12"/>
        <v>0.316</v>
      </c>
      <c r="K288" s="19">
        <f t="shared" si="13"/>
        <v>342000</v>
      </c>
      <c r="L288" s="20">
        <f t="shared" si="14"/>
        <v>0.68400000000000005</v>
      </c>
    </row>
    <row r="289" spans="1:12" x14ac:dyDescent="0.2">
      <c r="A289" s="2">
        <v>2</v>
      </c>
      <c r="B289" s="7" t="s">
        <v>13</v>
      </c>
      <c r="C289" s="7" t="s">
        <v>634</v>
      </c>
      <c r="D289" s="7" t="s">
        <v>669</v>
      </c>
      <c r="E289" s="7" t="s">
        <v>635</v>
      </c>
      <c r="F289" s="4">
        <v>1122000</v>
      </c>
      <c r="G289" s="4">
        <v>0</v>
      </c>
      <c r="H289" s="4">
        <v>1122000</v>
      </c>
      <c r="I289" s="14">
        <v>0</v>
      </c>
      <c r="J289" s="15">
        <f t="shared" si="12"/>
        <v>0</v>
      </c>
      <c r="K289" s="19">
        <f t="shared" si="13"/>
        <v>1122000</v>
      </c>
      <c r="L289" s="20">
        <f t="shared" si="14"/>
        <v>1</v>
      </c>
    </row>
    <row r="290" spans="1:12" x14ac:dyDescent="0.2">
      <c r="A290" s="2">
        <v>2</v>
      </c>
      <c r="B290" s="7" t="s">
        <v>13</v>
      </c>
      <c r="C290" s="7" t="s">
        <v>636</v>
      </c>
      <c r="D290" s="7" t="s">
        <v>671</v>
      </c>
      <c r="E290" s="7" t="s">
        <v>637</v>
      </c>
      <c r="F290" s="4">
        <v>4469015.6399999997</v>
      </c>
      <c r="G290" s="4">
        <v>-4400000</v>
      </c>
      <c r="H290" s="4">
        <v>69015.64</v>
      </c>
      <c r="I290" s="14">
        <v>0</v>
      </c>
      <c r="J290" s="15">
        <f t="shared" si="12"/>
        <v>0</v>
      </c>
      <c r="K290" s="19">
        <f t="shared" si="13"/>
        <v>69015.64</v>
      </c>
      <c r="L290" s="20">
        <f t="shared" si="14"/>
        <v>1</v>
      </c>
    </row>
    <row r="291" spans="1:12" x14ac:dyDescent="0.2">
      <c r="A291" s="2">
        <v>2</v>
      </c>
      <c r="B291" s="7" t="s">
        <v>13</v>
      </c>
      <c r="C291" s="7" t="s">
        <v>638</v>
      </c>
      <c r="D291" s="7" t="s">
        <v>669</v>
      </c>
      <c r="E291" s="7" t="s">
        <v>639</v>
      </c>
      <c r="F291" s="4">
        <v>0</v>
      </c>
      <c r="G291" s="4">
        <v>200000</v>
      </c>
      <c r="H291" s="4">
        <v>200000</v>
      </c>
      <c r="I291" s="14">
        <v>0</v>
      </c>
      <c r="J291" s="15">
        <f t="shared" si="12"/>
        <v>0</v>
      </c>
      <c r="K291" s="19">
        <f t="shared" si="13"/>
        <v>200000</v>
      </c>
      <c r="L291" s="20">
        <f t="shared" si="14"/>
        <v>1</v>
      </c>
    </row>
    <row r="292" spans="1:12" x14ac:dyDescent="0.2">
      <c r="A292" s="2">
        <v>2</v>
      </c>
      <c r="B292" s="7" t="s">
        <v>13</v>
      </c>
      <c r="C292" s="7" t="s">
        <v>640</v>
      </c>
      <c r="D292" s="7" t="s">
        <v>667</v>
      </c>
      <c r="E292" s="7" t="s">
        <v>641</v>
      </c>
      <c r="F292" s="4">
        <v>0</v>
      </c>
      <c r="G292" s="4">
        <v>800000</v>
      </c>
      <c r="H292" s="4">
        <v>800000</v>
      </c>
      <c r="I292" s="14">
        <v>0</v>
      </c>
      <c r="J292" s="15">
        <f t="shared" si="12"/>
        <v>0</v>
      </c>
      <c r="K292" s="19">
        <f t="shared" si="13"/>
        <v>800000</v>
      </c>
      <c r="L292" s="20">
        <f t="shared" si="14"/>
        <v>1</v>
      </c>
    </row>
    <row r="293" spans="1:12" x14ac:dyDescent="0.2">
      <c r="A293" s="2">
        <v>2</v>
      </c>
      <c r="B293" s="7" t="s">
        <v>13</v>
      </c>
      <c r="C293" s="7" t="s">
        <v>650</v>
      </c>
      <c r="D293" s="7" t="s">
        <v>671</v>
      </c>
      <c r="E293" s="7" t="s">
        <v>651</v>
      </c>
      <c r="F293" s="4">
        <v>2000000</v>
      </c>
      <c r="G293" s="4">
        <v>-1800000</v>
      </c>
      <c r="H293" s="4">
        <v>200000</v>
      </c>
      <c r="I293" s="14">
        <v>0</v>
      </c>
      <c r="J293" s="15">
        <f t="shared" si="12"/>
        <v>0</v>
      </c>
      <c r="K293" s="19">
        <f t="shared" si="13"/>
        <v>200000</v>
      </c>
      <c r="L293" s="20">
        <f t="shared" si="14"/>
        <v>1</v>
      </c>
    </row>
    <row r="294" spans="1:12" x14ac:dyDescent="0.2">
      <c r="A294" s="2">
        <v>2</v>
      </c>
      <c r="B294" s="7" t="s">
        <v>13</v>
      </c>
      <c r="C294" s="7" t="s">
        <v>652</v>
      </c>
      <c r="D294" s="7" t="s">
        <v>669</v>
      </c>
      <c r="E294" s="7" t="s">
        <v>653</v>
      </c>
      <c r="F294" s="4">
        <v>32737710.73</v>
      </c>
      <c r="G294" s="4">
        <v>-4849631.9800000004</v>
      </c>
      <c r="H294" s="4">
        <v>27888078.75</v>
      </c>
      <c r="I294" s="14">
        <v>27886482.75</v>
      </c>
      <c r="J294" s="15">
        <f t="shared" si="12"/>
        <v>0.99994277124593967</v>
      </c>
      <c r="K294" s="19">
        <f t="shared" si="13"/>
        <v>1596</v>
      </c>
      <c r="L294" s="20">
        <f t="shared" si="14"/>
        <v>5.7228754060370685E-5</v>
      </c>
    </row>
    <row r="295" spans="1:12" x14ac:dyDescent="0.2">
      <c r="A295" s="2">
        <v>2</v>
      </c>
      <c r="B295" s="7" t="s">
        <v>13</v>
      </c>
      <c r="C295" s="7" t="s">
        <v>654</v>
      </c>
      <c r="D295" s="7" t="s">
        <v>669</v>
      </c>
      <c r="E295" s="7" t="s">
        <v>655</v>
      </c>
      <c r="F295" s="4">
        <v>5783074</v>
      </c>
      <c r="G295" s="4">
        <v>0</v>
      </c>
      <c r="H295" s="4">
        <v>5783074</v>
      </c>
      <c r="I295" s="14">
        <v>1852055.66</v>
      </c>
      <c r="J295" s="15">
        <f t="shared" si="12"/>
        <v>0.32025453245108049</v>
      </c>
      <c r="K295" s="19">
        <f t="shared" si="13"/>
        <v>3931018.34</v>
      </c>
      <c r="L295" s="20">
        <f t="shared" si="14"/>
        <v>0.67974546754891951</v>
      </c>
    </row>
    <row r="296" spans="1:12" x14ac:dyDescent="0.2">
      <c r="A296" s="2">
        <v>2</v>
      </c>
      <c r="B296" s="7" t="s">
        <v>13</v>
      </c>
      <c r="C296" s="7" t="s">
        <v>656</v>
      </c>
      <c r="D296" s="7" t="s">
        <v>669</v>
      </c>
      <c r="E296" s="7" t="s">
        <v>657</v>
      </c>
      <c r="F296" s="4">
        <v>22264451</v>
      </c>
      <c r="G296" s="4">
        <v>0</v>
      </c>
      <c r="H296" s="4">
        <v>22264451</v>
      </c>
      <c r="I296" s="14">
        <v>1465009.16</v>
      </c>
      <c r="J296" s="15">
        <f t="shared" si="12"/>
        <v>6.5800372081934552E-2</v>
      </c>
      <c r="K296" s="19">
        <f t="shared" si="13"/>
        <v>20799441.84</v>
      </c>
      <c r="L296" s="20">
        <f t="shared" si="14"/>
        <v>0.93419962791806543</v>
      </c>
    </row>
    <row r="297" spans="1:12" x14ac:dyDescent="0.2">
      <c r="B297" s="3" t="s">
        <v>660</v>
      </c>
      <c r="C297" s="3" t="s">
        <v>660</v>
      </c>
      <c r="E297" s="3" t="s">
        <v>660</v>
      </c>
      <c r="F297" s="4" t="s">
        <v>661</v>
      </c>
      <c r="G297" s="4" t="s">
        <v>661</v>
      </c>
      <c r="H297" s="4" t="s">
        <v>661</v>
      </c>
      <c r="I297" s="14" t="s">
        <v>661</v>
      </c>
      <c r="J297" s="16" t="s">
        <v>680</v>
      </c>
      <c r="K297" s="21" t="s">
        <v>680</v>
      </c>
      <c r="L297" s="21" t="s">
        <v>680</v>
      </c>
    </row>
    <row r="298" spans="1:12" x14ac:dyDescent="0.2">
      <c r="B298" s="3" t="s">
        <v>660</v>
      </c>
      <c r="C298" s="3" t="s">
        <v>660</v>
      </c>
      <c r="E298" s="3" t="s">
        <v>660</v>
      </c>
      <c r="F298" s="4">
        <v>2242182057.21</v>
      </c>
      <c r="G298" s="4">
        <v>0</v>
      </c>
      <c r="H298" s="4">
        <v>2242182057.21</v>
      </c>
      <c r="I298" s="14">
        <f>SUM(I12:I296)</f>
        <v>814890794.14999938</v>
      </c>
      <c r="J298" s="15">
        <f t="shared" si="12"/>
        <v>0.36343649773202946</v>
      </c>
      <c r="K298" s="19">
        <f t="shared" si="13"/>
        <v>1427291263.0600007</v>
      </c>
      <c r="L298" s="20">
        <f t="shared" si="14"/>
        <v>0.63656350226797054</v>
      </c>
    </row>
    <row r="299" spans="1:12" x14ac:dyDescent="0.2">
      <c r="I299" s="14"/>
      <c r="J299" s="15"/>
      <c r="K299" s="22"/>
      <c r="L299" s="22"/>
    </row>
    <row r="300" spans="1:12" x14ac:dyDescent="0.2">
      <c r="E300" s="11" t="s">
        <v>681</v>
      </c>
      <c r="I300" s="14"/>
      <c r="J300" s="15"/>
      <c r="K300" s="22"/>
      <c r="L300" s="22"/>
    </row>
    <row r="301" spans="1:12" x14ac:dyDescent="0.2">
      <c r="A301" s="2">
        <v>2</v>
      </c>
      <c r="B301" s="7" t="s">
        <v>13</v>
      </c>
      <c r="C301" s="7" t="s">
        <v>648</v>
      </c>
      <c r="D301" s="7" t="s">
        <v>666</v>
      </c>
      <c r="E301" s="7" t="s">
        <v>649</v>
      </c>
      <c r="F301" s="4">
        <v>0</v>
      </c>
      <c r="G301" s="4">
        <v>3206160000</v>
      </c>
      <c r="H301" s="4">
        <v>3206160000</v>
      </c>
      <c r="I301" s="14">
        <v>3014324760</v>
      </c>
      <c r="J301" s="15">
        <f>I301/H301</f>
        <v>0.94016666666666671</v>
      </c>
      <c r="K301" s="19">
        <f t="shared" ref="K301" si="15">H301-I301</f>
        <v>191835240</v>
      </c>
      <c r="L301" s="20">
        <f t="shared" ref="L301" si="16">K301/H301</f>
        <v>5.9833333333333336E-2</v>
      </c>
    </row>
    <row r="302" spans="1:12" x14ac:dyDescent="0.2">
      <c r="I302" s="14"/>
      <c r="J302" s="15"/>
      <c r="K302" s="22"/>
      <c r="L302" s="22"/>
    </row>
    <row r="303" spans="1:12" x14ac:dyDescent="0.2">
      <c r="I303" s="14"/>
      <c r="J303" s="17"/>
      <c r="K303" s="22"/>
      <c r="L303" s="22"/>
    </row>
    <row r="304" spans="1:12" x14ac:dyDescent="0.2">
      <c r="B304" s="3" t="s">
        <v>660</v>
      </c>
      <c r="C304" s="3" t="s">
        <v>660</v>
      </c>
      <c r="E304" s="3" t="s">
        <v>660</v>
      </c>
      <c r="F304" s="8" t="s">
        <v>662</v>
      </c>
      <c r="G304" s="8" t="s">
        <v>662</v>
      </c>
      <c r="H304" s="8" t="s">
        <v>662</v>
      </c>
      <c r="I304" s="16" t="s">
        <v>662</v>
      </c>
      <c r="J304" s="16" t="s">
        <v>682</v>
      </c>
      <c r="K304" s="21" t="s">
        <v>682</v>
      </c>
      <c r="L304" s="21" t="s">
        <v>682</v>
      </c>
    </row>
    <row r="305" spans="1:12" x14ac:dyDescent="0.2">
      <c r="B305" s="3" t="s">
        <v>660</v>
      </c>
      <c r="C305" s="3" t="s">
        <v>660</v>
      </c>
      <c r="E305" s="3" t="s">
        <v>660</v>
      </c>
      <c r="F305" s="4">
        <v>2242182057.21</v>
      </c>
      <c r="G305" s="4">
        <v>3206160000</v>
      </c>
      <c r="H305" s="4">
        <v>5448342057.21</v>
      </c>
      <c r="I305" s="14">
        <v>3829215554.1500001</v>
      </c>
      <c r="J305" s="15">
        <f>I305/H305</f>
        <v>0.70282216386958529</v>
      </c>
      <c r="K305" s="19">
        <f t="shared" ref="K305" si="17">H305-I305</f>
        <v>1619126503.0599999</v>
      </c>
      <c r="L305" s="20">
        <f t="shared" ref="L305" si="18">K305/H305</f>
        <v>0.29717783613041471</v>
      </c>
    </row>
    <row r="309" spans="1:12" x14ac:dyDescent="0.2">
      <c r="A309" s="6" t="s">
        <v>663</v>
      </c>
    </row>
    <row r="311" spans="1:12" x14ac:dyDescent="0.2">
      <c r="A311" s="6" t="s">
        <v>664</v>
      </c>
    </row>
  </sheetData>
  <mergeCells count="4">
    <mergeCell ref="A3:I3"/>
    <mergeCell ref="A4:I4"/>
    <mergeCell ref="A5:I5"/>
    <mergeCell ref="A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9"/>
  <sheetViews>
    <sheetView topLeftCell="C297" workbookViewId="0">
      <selection activeCell="I359" sqref="I359:I363"/>
    </sheetView>
  </sheetViews>
  <sheetFormatPr baseColWidth="10" defaultRowHeight="11.25" outlineLevelRow="2" x14ac:dyDescent="0.2"/>
  <cols>
    <col min="1" max="1" width="5.5703125" style="2" customWidth="1"/>
    <col min="2" max="2" width="8.7109375" style="3" customWidth="1"/>
    <col min="3" max="3" width="14" style="3" bestFit="1" customWidth="1"/>
    <col min="4" max="4" width="10.140625" style="3" customWidth="1"/>
    <col min="5" max="5" width="67.85546875" style="3" customWidth="1"/>
    <col min="6" max="6" width="20.7109375" style="4" customWidth="1"/>
    <col min="7" max="7" width="17.42578125" style="4" customWidth="1"/>
    <col min="8" max="9" width="20.7109375" style="4" customWidth="1"/>
    <col min="10" max="10" width="15" style="1" bestFit="1" customWidth="1"/>
    <col min="11" max="11" width="17.140625" style="1" bestFit="1" customWidth="1"/>
    <col min="12" max="12" width="16.140625" style="1" bestFit="1" customWidth="1"/>
    <col min="13" max="16384" width="11.42578125" style="1"/>
  </cols>
  <sheetData>
    <row r="1" spans="1:12" x14ac:dyDescent="0.2">
      <c r="B1" s="5"/>
    </row>
    <row r="3" spans="1:12" ht="15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</row>
    <row r="4" spans="1:12" ht="15" x14ac:dyDescent="0.25">
      <c r="A4" s="53" t="s">
        <v>1</v>
      </c>
      <c r="B4" s="54"/>
      <c r="C4" s="54"/>
      <c r="D4" s="54"/>
      <c r="E4" s="54"/>
      <c r="F4" s="54"/>
      <c r="G4" s="54"/>
      <c r="H4" s="54"/>
      <c r="I4" s="54"/>
    </row>
    <row r="5" spans="1:12" ht="15" x14ac:dyDescent="0.25">
      <c r="A5" s="53" t="s">
        <v>2</v>
      </c>
      <c r="B5" s="54"/>
      <c r="C5" s="54"/>
      <c r="D5" s="54"/>
      <c r="E5" s="54"/>
      <c r="F5" s="54"/>
      <c r="G5" s="54"/>
      <c r="H5" s="54"/>
      <c r="I5" s="54"/>
    </row>
    <row r="6" spans="1:12" ht="15" x14ac:dyDescent="0.25">
      <c r="A6" s="53" t="s">
        <v>3</v>
      </c>
      <c r="B6" s="54"/>
      <c r="C6" s="54"/>
      <c r="D6" s="54"/>
      <c r="E6" s="54"/>
      <c r="F6" s="54"/>
      <c r="G6" s="54"/>
      <c r="H6" s="54"/>
      <c r="I6" s="54"/>
    </row>
    <row r="9" spans="1:12" x14ac:dyDescent="0.2">
      <c r="A9" s="6" t="s">
        <v>4</v>
      </c>
    </row>
    <row r="11" spans="1:12" x14ac:dyDescent="0.2">
      <c r="A11" s="6" t="s">
        <v>5</v>
      </c>
      <c r="B11" s="9" t="s">
        <v>6</v>
      </c>
      <c r="C11" s="9" t="s">
        <v>7</v>
      </c>
      <c r="D11" s="9" t="s">
        <v>665</v>
      </c>
      <c r="E11" s="9" t="s">
        <v>8</v>
      </c>
      <c r="F11" s="10" t="s">
        <v>9</v>
      </c>
      <c r="G11" s="10" t="s">
        <v>10</v>
      </c>
      <c r="H11" s="10" t="s">
        <v>11</v>
      </c>
      <c r="I11" s="12" t="s">
        <v>12</v>
      </c>
      <c r="J11" s="13" t="s">
        <v>679</v>
      </c>
      <c r="K11" s="18" t="s">
        <v>683</v>
      </c>
      <c r="L11" s="18" t="s">
        <v>684</v>
      </c>
    </row>
    <row r="12" spans="1:12" hidden="1" outlineLevel="2" x14ac:dyDescent="0.2">
      <c r="A12" s="2">
        <v>2</v>
      </c>
      <c r="B12" s="7" t="s">
        <v>13</v>
      </c>
      <c r="C12" s="7" t="s">
        <v>14</v>
      </c>
      <c r="D12" s="7" t="s">
        <v>666</v>
      </c>
      <c r="E12" s="7" t="s">
        <v>733</v>
      </c>
      <c r="F12" s="4">
        <v>52635812.32</v>
      </c>
      <c r="G12" s="4">
        <v>0</v>
      </c>
      <c r="H12" s="4">
        <v>52635812.32</v>
      </c>
      <c r="I12" s="14">
        <v>18441336</v>
      </c>
      <c r="J12" s="15">
        <f>I12/H12</f>
        <v>0.35035720334067794</v>
      </c>
      <c r="K12" s="19">
        <f>H12-I12</f>
        <v>34194476.32</v>
      </c>
      <c r="L12" s="20">
        <f>K12/H12</f>
        <v>0.64964279665932212</v>
      </c>
    </row>
    <row r="13" spans="1:12" hidden="1" outlineLevel="2" x14ac:dyDescent="0.2">
      <c r="A13" s="2">
        <v>2</v>
      </c>
      <c r="B13" s="7" t="s">
        <v>13</v>
      </c>
      <c r="C13" s="7" t="s">
        <v>16</v>
      </c>
      <c r="D13" s="7" t="s">
        <v>667</v>
      </c>
      <c r="E13" s="7" t="s">
        <v>733</v>
      </c>
      <c r="F13" s="4">
        <v>8234314.9299999997</v>
      </c>
      <c r="G13" s="4">
        <v>86628</v>
      </c>
      <c r="H13" s="4">
        <v>8320942.9299999997</v>
      </c>
      <c r="I13" s="14">
        <v>4129500</v>
      </c>
      <c r="J13" s="15">
        <f t="shared" ref="J13:J81" si="0">I13/H13</f>
        <v>0.4962778899866821</v>
      </c>
      <c r="K13" s="19">
        <f t="shared" ref="K13:K83" si="1">H13-I13</f>
        <v>4191442.9299999997</v>
      </c>
      <c r="L13" s="20">
        <f t="shared" ref="L13:L23" si="2">K13/H13</f>
        <v>0.5037221100133179</v>
      </c>
    </row>
    <row r="14" spans="1:12" hidden="1" outlineLevel="2" x14ac:dyDescent="0.2">
      <c r="A14" s="2">
        <v>2</v>
      </c>
      <c r="B14" s="7" t="s">
        <v>13</v>
      </c>
      <c r="C14" s="7" t="s">
        <v>18</v>
      </c>
      <c r="D14" s="7" t="s">
        <v>674</v>
      </c>
      <c r="E14" s="7" t="s">
        <v>733</v>
      </c>
      <c r="F14" s="4">
        <v>46757418.560000002</v>
      </c>
      <c r="G14" s="4">
        <v>0</v>
      </c>
      <c r="H14" s="4">
        <v>46757418.560000002</v>
      </c>
      <c r="I14" s="14">
        <v>12292395</v>
      </c>
      <c r="J14" s="15">
        <f t="shared" si="0"/>
        <v>0.26289721243327763</v>
      </c>
      <c r="K14" s="19">
        <f t="shared" si="1"/>
        <v>34465023.560000002</v>
      </c>
      <c r="L14" s="20">
        <f t="shared" si="2"/>
        <v>0.73710278756672232</v>
      </c>
    </row>
    <row r="15" spans="1:12" hidden="1" outlineLevel="2" x14ac:dyDescent="0.2">
      <c r="A15" s="2">
        <v>2</v>
      </c>
      <c r="B15" s="7" t="s">
        <v>13</v>
      </c>
      <c r="C15" s="7" t="s">
        <v>20</v>
      </c>
      <c r="D15" s="7" t="s">
        <v>668</v>
      </c>
      <c r="E15" s="7" t="s">
        <v>733</v>
      </c>
      <c r="F15" s="4">
        <v>25350525.640000001</v>
      </c>
      <c r="G15" s="4">
        <v>0</v>
      </c>
      <c r="H15" s="4">
        <v>25350525.640000001</v>
      </c>
      <c r="I15" s="14">
        <v>11801333</v>
      </c>
      <c r="J15" s="15">
        <f t="shared" si="0"/>
        <v>0.46552616571306721</v>
      </c>
      <c r="K15" s="19">
        <f t="shared" si="1"/>
        <v>13549192.640000001</v>
      </c>
      <c r="L15" s="20">
        <f t="shared" si="2"/>
        <v>0.53447383428693274</v>
      </c>
    </row>
    <row r="16" spans="1:12" hidden="1" outlineLevel="2" x14ac:dyDescent="0.2">
      <c r="A16" s="2">
        <v>2</v>
      </c>
      <c r="B16" s="7" t="s">
        <v>13</v>
      </c>
      <c r="C16" s="7" t="s">
        <v>22</v>
      </c>
      <c r="D16" s="7" t="s">
        <v>669</v>
      </c>
      <c r="E16" s="7" t="s">
        <v>733</v>
      </c>
      <c r="F16" s="4">
        <v>58232698.149999999</v>
      </c>
      <c r="G16" s="4">
        <v>0</v>
      </c>
      <c r="H16" s="4">
        <v>58232698.149999999</v>
      </c>
      <c r="I16" s="14">
        <v>24722336</v>
      </c>
      <c r="J16" s="15">
        <f t="shared" si="0"/>
        <v>0.42454388660333781</v>
      </c>
      <c r="K16" s="19">
        <f t="shared" si="1"/>
        <v>33510362.149999999</v>
      </c>
      <c r="L16" s="20">
        <f t="shared" si="2"/>
        <v>0.57545611339666214</v>
      </c>
    </row>
    <row r="17" spans="1:12" hidden="1" outlineLevel="2" x14ac:dyDescent="0.2">
      <c r="A17" s="2">
        <v>2</v>
      </c>
      <c r="B17" s="7" t="s">
        <v>13</v>
      </c>
      <c r="C17" s="7" t="s">
        <v>24</v>
      </c>
      <c r="D17" s="7" t="s">
        <v>670</v>
      </c>
      <c r="E17" s="7" t="s">
        <v>733</v>
      </c>
      <c r="F17" s="4">
        <v>21899005.399999999</v>
      </c>
      <c r="G17" s="4">
        <v>0</v>
      </c>
      <c r="H17" s="4">
        <v>21899005.399999999</v>
      </c>
      <c r="I17" s="14">
        <v>5006637</v>
      </c>
      <c r="J17" s="15">
        <f t="shared" si="0"/>
        <v>0.22862394472033878</v>
      </c>
      <c r="K17" s="19">
        <f t="shared" si="1"/>
        <v>16892368.399999999</v>
      </c>
      <c r="L17" s="20">
        <f t="shared" si="2"/>
        <v>0.77137605527966124</v>
      </c>
    </row>
    <row r="18" spans="1:12" hidden="1" outlineLevel="2" x14ac:dyDescent="0.2">
      <c r="A18" s="2">
        <v>2</v>
      </c>
      <c r="B18" s="7" t="s">
        <v>13</v>
      </c>
      <c r="C18" s="7" t="s">
        <v>26</v>
      </c>
      <c r="D18" s="7" t="s">
        <v>671</v>
      </c>
      <c r="E18" s="7" t="s">
        <v>733</v>
      </c>
      <c r="F18" s="4">
        <v>24254290.010000002</v>
      </c>
      <c r="G18" s="4">
        <v>404950</v>
      </c>
      <c r="H18" s="4">
        <v>24659240.010000002</v>
      </c>
      <c r="I18" s="14">
        <v>12131225</v>
      </c>
      <c r="J18" s="15">
        <f t="shared" si="0"/>
        <v>0.49195453692329749</v>
      </c>
      <c r="K18" s="19">
        <f t="shared" si="1"/>
        <v>12528015.010000002</v>
      </c>
      <c r="L18" s="20">
        <f t="shared" si="2"/>
        <v>0.50804546307670251</v>
      </c>
    </row>
    <row r="19" spans="1:12" hidden="1" outlineLevel="2" x14ac:dyDescent="0.2">
      <c r="A19" s="2">
        <v>2</v>
      </c>
      <c r="B19" s="7" t="s">
        <v>13</v>
      </c>
      <c r="C19" s="7" t="s">
        <v>28</v>
      </c>
      <c r="D19" s="7" t="s">
        <v>672</v>
      </c>
      <c r="E19" s="7" t="s">
        <v>733</v>
      </c>
      <c r="F19" s="4">
        <v>21721502.140000001</v>
      </c>
      <c r="G19" s="4">
        <v>0</v>
      </c>
      <c r="H19" s="4">
        <v>21721502.140000001</v>
      </c>
      <c r="I19" s="14">
        <v>10319752</v>
      </c>
      <c r="J19" s="15">
        <f t="shared" si="0"/>
        <v>0.47509384634114443</v>
      </c>
      <c r="K19" s="19">
        <f t="shared" si="1"/>
        <v>11401750.140000001</v>
      </c>
      <c r="L19" s="20">
        <f t="shared" si="2"/>
        <v>0.52490615365885562</v>
      </c>
    </row>
    <row r="20" spans="1:12" hidden="1" outlineLevel="2" x14ac:dyDescent="0.2">
      <c r="A20" s="2">
        <v>2</v>
      </c>
      <c r="B20" s="7" t="s">
        <v>13</v>
      </c>
      <c r="C20" s="7" t="s">
        <v>30</v>
      </c>
      <c r="D20" s="7" t="s">
        <v>673</v>
      </c>
      <c r="E20" s="7" t="s">
        <v>733</v>
      </c>
      <c r="F20" s="4">
        <v>8957793.7300000004</v>
      </c>
      <c r="G20" s="4">
        <v>0</v>
      </c>
      <c r="H20" s="4">
        <v>8957793.7300000004</v>
      </c>
      <c r="I20" s="14">
        <v>4174003</v>
      </c>
      <c r="J20" s="15">
        <f t="shared" si="0"/>
        <v>0.46596328580564444</v>
      </c>
      <c r="K20" s="19">
        <f t="shared" si="1"/>
        <v>4783790.7300000004</v>
      </c>
      <c r="L20" s="20">
        <f t="shared" si="2"/>
        <v>0.53403671419435561</v>
      </c>
    </row>
    <row r="21" spans="1:12" hidden="1" outlineLevel="2" x14ac:dyDescent="0.2">
      <c r="A21" s="2">
        <v>2</v>
      </c>
      <c r="B21" s="7" t="s">
        <v>13</v>
      </c>
      <c r="C21" s="7" t="s">
        <v>32</v>
      </c>
      <c r="D21" s="7" t="s">
        <v>675</v>
      </c>
      <c r="E21" s="7" t="s">
        <v>733</v>
      </c>
      <c r="F21" s="4">
        <v>63566977.090000004</v>
      </c>
      <c r="G21" s="4">
        <v>0</v>
      </c>
      <c r="H21" s="4">
        <v>63566977.090000004</v>
      </c>
      <c r="I21" s="14">
        <v>25981098</v>
      </c>
      <c r="J21" s="15">
        <f t="shared" si="0"/>
        <v>0.40872004914147786</v>
      </c>
      <c r="K21" s="19">
        <f t="shared" si="1"/>
        <v>37585879.090000004</v>
      </c>
      <c r="L21" s="20">
        <f t="shared" si="2"/>
        <v>0.59127995085852214</v>
      </c>
    </row>
    <row r="22" spans="1:12" hidden="1" outlineLevel="2" x14ac:dyDescent="0.2">
      <c r="A22" s="2">
        <v>2</v>
      </c>
      <c r="B22" s="7" t="s">
        <v>13</v>
      </c>
      <c r="C22" s="7" t="s">
        <v>34</v>
      </c>
      <c r="D22" s="7" t="s">
        <v>676</v>
      </c>
      <c r="E22" s="7" t="s">
        <v>733</v>
      </c>
      <c r="F22" s="4">
        <v>121243294.34</v>
      </c>
      <c r="G22" s="4">
        <v>0</v>
      </c>
      <c r="H22" s="4">
        <v>121243294.34</v>
      </c>
      <c r="I22" s="14">
        <v>44492626</v>
      </c>
      <c r="J22" s="15">
        <f t="shared" si="0"/>
        <v>0.36696978783197914</v>
      </c>
      <c r="K22" s="19">
        <f t="shared" si="1"/>
        <v>76750668.340000004</v>
      </c>
      <c r="L22" s="20">
        <f t="shared" si="2"/>
        <v>0.6330302121680208</v>
      </c>
    </row>
    <row r="23" spans="1:12" hidden="1" outlineLevel="2" x14ac:dyDescent="0.2">
      <c r="A23" s="2">
        <v>2</v>
      </c>
      <c r="B23" s="7" t="s">
        <v>13</v>
      </c>
      <c r="C23" s="7" t="s">
        <v>36</v>
      </c>
      <c r="D23" s="7" t="s">
        <v>677</v>
      </c>
      <c r="E23" s="7" t="s">
        <v>733</v>
      </c>
      <c r="F23" s="4">
        <v>69379902.75</v>
      </c>
      <c r="G23" s="4">
        <v>0</v>
      </c>
      <c r="H23" s="4">
        <v>69379902.75</v>
      </c>
      <c r="I23" s="14">
        <v>33289769.870000001</v>
      </c>
      <c r="J23" s="15">
        <f t="shared" si="0"/>
        <v>0.47981862975442124</v>
      </c>
      <c r="K23" s="19">
        <f t="shared" si="1"/>
        <v>36090132.879999995</v>
      </c>
      <c r="L23" s="20">
        <f t="shared" si="2"/>
        <v>0.52018137024557876</v>
      </c>
    </row>
    <row r="24" spans="1:12" outlineLevel="1" collapsed="1" x14ac:dyDescent="0.2">
      <c r="B24" s="7"/>
      <c r="C24" s="7"/>
      <c r="D24" s="7"/>
      <c r="E24" s="9" t="s">
        <v>801</v>
      </c>
      <c r="F24" s="4">
        <f>SUBTOTAL(9,F12:F23)</f>
        <v>522233535.05999994</v>
      </c>
      <c r="G24" s="4">
        <f>SUBTOTAL(9,G12:G23)</f>
        <v>491578</v>
      </c>
      <c r="H24" s="4">
        <f>SUBTOTAL(9,H12:H23)</f>
        <v>522725113.06000006</v>
      </c>
      <c r="I24" s="14">
        <f>SUBTOTAL(9,I12:I23)</f>
        <v>206782010.87</v>
      </c>
      <c r="J24" s="15">
        <f t="shared" si="0"/>
        <v>0.39558461168913633</v>
      </c>
      <c r="K24" s="19">
        <f>SUBTOTAL(9,K12:K23)</f>
        <v>315943102.18999994</v>
      </c>
      <c r="L24" s="20">
        <f>K24/H24</f>
        <v>0.6044153883108635</v>
      </c>
    </row>
    <row r="25" spans="1:12" hidden="1" outlineLevel="2" x14ac:dyDescent="0.2">
      <c r="A25" s="2">
        <v>2</v>
      </c>
      <c r="B25" s="7" t="s">
        <v>13</v>
      </c>
      <c r="C25" s="7" t="s">
        <v>38</v>
      </c>
      <c r="D25" s="7" t="s">
        <v>670</v>
      </c>
      <c r="E25" s="7" t="s">
        <v>734</v>
      </c>
      <c r="F25" s="4">
        <v>13520268.1</v>
      </c>
      <c r="G25" s="4">
        <v>-13520268</v>
      </c>
      <c r="H25" s="4">
        <v>0.1</v>
      </c>
      <c r="I25" s="14">
        <v>0</v>
      </c>
      <c r="J25" s="15">
        <f t="shared" si="0"/>
        <v>0</v>
      </c>
      <c r="K25" s="19">
        <f t="shared" si="1"/>
        <v>0.1</v>
      </c>
      <c r="L25" s="20">
        <f t="shared" ref="L25:L88" si="3">K25/H25</f>
        <v>1</v>
      </c>
    </row>
    <row r="26" spans="1:12" outlineLevel="1" collapsed="1" x14ac:dyDescent="0.2">
      <c r="B26" s="7"/>
      <c r="C26" s="7"/>
      <c r="D26" s="7"/>
      <c r="E26" s="9" t="s">
        <v>802</v>
      </c>
      <c r="F26" s="4">
        <f>SUBTOTAL(9,F25:F25)</f>
        <v>13520268.1</v>
      </c>
      <c r="G26" s="4">
        <f>SUBTOTAL(9,G25:G25)</f>
        <v>-13520268</v>
      </c>
      <c r="H26" s="4">
        <f>SUBTOTAL(9,H25:H25)</f>
        <v>0.1</v>
      </c>
      <c r="I26" s="14">
        <f>SUBTOTAL(9,I25:I25)</f>
        <v>0</v>
      </c>
      <c r="J26" s="15">
        <f t="shared" si="0"/>
        <v>0</v>
      </c>
      <c r="K26" s="19">
        <f>SUBTOTAL(9,K25:K25)</f>
        <v>0.1</v>
      </c>
      <c r="L26" s="20">
        <f t="shared" si="3"/>
        <v>1</v>
      </c>
    </row>
    <row r="27" spans="1:12" hidden="1" outlineLevel="2" x14ac:dyDescent="0.2">
      <c r="A27" s="2">
        <v>2</v>
      </c>
      <c r="B27" s="7" t="s">
        <v>13</v>
      </c>
      <c r="C27" s="7" t="s">
        <v>40</v>
      </c>
      <c r="D27" s="7" t="s">
        <v>666</v>
      </c>
      <c r="E27" s="7" t="s">
        <v>735</v>
      </c>
      <c r="F27" s="4">
        <v>1620000</v>
      </c>
      <c r="G27" s="4">
        <v>0</v>
      </c>
      <c r="H27" s="4">
        <v>1620000</v>
      </c>
      <c r="I27" s="14">
        <v>0</v>
      </c>
      <c r="J27" s="15">
        <f t="shared" si="0"/>
        <v>0</v>
      </c>
      <c r="K27" s="19">
        <f t="shared" si="1"/>
        <v>1620000</v>
      </c>
      <c r="L27" s="20">
        <f t="shared" si="3"/>
        <v>1</v>
      </c>
    </row>
    <row r="28" spans="1:12" hidden="1" outlineLevel="2" x14ac:dyDescent="0.2">
      <c r="A28" s="2">
        <v>2</v>
      </c>
      <c r="B28" s="7" t="s">
        <v>13</v>
      </c>
      <c r="C28" s="7" t="s">
        <v>44</v>
      </c>
      <c r="D28" s="7" t="s">
        <v>674</v>
      </c>
      <c r="E28" s="7" t="s">
        <v>735</v>
      </c>
      <c r="F28" s="4">
        <v>1620000</v>
      </c>
      <c r="G28" s="4">
        <v>0</v>
      </c>
      <c r="H28" s="4">
        <v>1620000</v>
      </c>
      <c r="I28" s="14">
        <v>0</v>
      </c>
      <c r="J28" s="15">
        <f t="shared" si="0"/>
        <v>0</v>
      </c>
      <c r="K28" s="19">
        <f t="shared" si="1"/>
        <v>1620000</v>
      </c>
      <c r="L28" s="20">
        <f t="shared" si="3"/>
        <v>1</v>
      </c>
    </row>
    <row r="29" spans="1:12" hidden="1" outlineLevel="2" x14ac:dyDescent="0.2">
      <c r="A29" s="2">
        <v>2</v>
      </c>
      <c r="B29" s="7" t="s">
        <v>13</v>
      </c>
      <c r="C29" s="7" t="s">
        <v>46</v>
      </c>
      <c r="D29" s="7" t="s">
        <v>668</v>
      </c>
      <c r="E29" s="7" t="s">
        <v>735</v>
      </c>
      <c r="F29" s="4">
        <v>1620000</v>
      </c>
      <c r="G29" s="4">
        <v>0</v>
      </c>
      <c r="H29" s="4">
        <v>1620000</v>
      </c>
      <c r="I29" s="14">
        <v>0</v>
      </c>
      <c r="J29" s="15">
        <f t="shared" si="0"/>
        <v>0</v>
      </c>
      <c r="K29" s="19">
        <f t="shared" si="1"/>
        <v>1620000</v>
      </c>
      <c r="L29" s="20">
        <f t="shared" si="3"/>
        <v>1</v>
      </c>
    </row>
    <row r="30" spans="1:12" hidden="1" outlineLevel="2" x14ac:dyDescent="0.2">
      <c r="A30" s="2">
        <v>2</v>
      </c>
      <c r="B30" s="7" t="s">
        <v>13</v>
      </c>
      <c r="C30" s="7" t="s">
        <v>48</v>
      </c>
      <c r="D30" s="7" t="s">
        <v>669</v>
      </c>
      <c r="E30" s="7" t="s">
        <v>735</v>
      </c>
      <c r="F30" s="4">
        <v>1620000</v>
      </c>
      <c r="G30" s="4">
        <v>0</v>
      </c>
      <c r="H30" s="4">
        <v>1620000</v>
      </c>
      <c r="I30" s="14">
        <v>0</v>
      </c>
      <c r="J30" s="15">
        <f t="shared" si="0"/>
        <v>0</v>
      </c>
      <c r="K30" s="19">
        <f t="shared" si="1"/>
        <v>1620000</v>
      </c>
      <c r="L30" s="20">
        <f t="shared" si="3"/>
        <v>1</v>
      </c>
    </row>
    <row r="31" spans="1:12" hidden="1" outlineLevel="2" x14ac:dyDescent="0.2">
      <c r="A31" s="2">
        <v>2</v>
      </c>
      <c r="B31" s="7" t="s">
        <v>13</v>
      </c>
      <c r="C31" s="7" t="s">
        <v>50</v>
      </c>
      <c r="D31" s="7" t="s">
        <v>670</v>
      </c>
      <c r="E31" s="7" t="s">
        <v>735</v>
      </c>
      <c r="F31" s="4">
        <v>1620000</v>
      </c>
      <c r="G31" s="4">
        <v>0</v>
      </c>
      <c r="H31" s="4">
        <v>1620000</v>
      </c>
      <c r="I31" s="14">
        <v>0</v>
      </c>
      <c r="J31" s="15">
        <f t="shared" si="0"/>
        <v>0</v>
      </c>
      <c r="K31" s="19">
        <f t="shared" si="1"/>
        <v>1620000</v>
      </c>
      <c r="L31" s="20">
        <f t="shared" si="3"/>
        <v>1</v>
      </c>
    </row>
    <row r="32" spans="1:12" hidden="1" outlineLevel="2" x14ac:dyDescent="0.2">
      <c r="A32" s="2">
        <v>2</v>
      </c>
      <c r="B32" s="7" t="s">
        <v>13</v>
      </c>
      <c r="C32" s="7" t="s">
        <v>52</v>
      </c>
      <c r="D32" s="7" t="s">
        <v>671</v>
      </c>
      <c r="E32" s="7" t="s">
        <v>735</v>
      </c>
      <c r="F32" s="4">
        <v>1620000</v>
      </c>
      <c r="G32" s="4">
        <v>0</v>
      </c>
      <c r="H32" s="4">
        <v>1620000</v>
      </c>
      <c r="I32" s="14">
        <v>0</v>
      </c>
      <c r="J32" s="15">
        <f t="shared" si="0"/>
        <v>0</v>
      </c>
      <c r="K32" s="19">
        <f t="shared" si="1"/>
        <v>1620000</v>
      </c>
      <c r="L32" s="20">
        <f t="shared" si="3"/>
        <v>1</v>
      </c>
    </row>
    <row r="33" spans="1:12" hidden="1" outlineLevel="2" x14ac:dyDescent="0.2">
      <c r="A33" s="2">
        <v>2</v>
      </c>
      <c r="B33" s="7" t="s">
        <v>13</v>
      </c>
      <c r="C33" s="7" t="s">
        <v>54</v>
      </c>
      <c r="D33" s="7" t="s">
        <v>672</v>
      </c>
      <c r="E33" s="7" t="s">
        <v>735</v>
      </c>
      <c r="F33" s="4">
        <v>1620000</v>
      </c>
      <c r="G33" s="4">
        <v>0</v>
      </c>
      <c r="H33" s="4">
        <v>1620000</v>
      </c>
      <c r="I33" s="14">
        <v>0</v>
      </c>
      <c r="J33" s="15">
        <f t="shared" si="0"/>
        <v>0</v>
      </c>
      <c r="K33" s="19">
        <f t="shared" si="1"/>
        <v>1620000</v>
      </c>
      <c r="L33" s="20">
        <f t="shared" si="3"/>
        <v>1</v>
      </c>
    </row>
    <row r="34" spans="1:12" hidden="1" outlineLevel="2" x14ac:dyDescent="0.2">
      <c r="A34" s="2">
        <v>2</v>
      </c>
      <c r="B34" s="7" t="s">
        <v>13</v>
      </c>
      <c r="C34" s="7" t="s">
        <v>58</v>
      </c>
      <c r="D34" s="7" t="s">
        <v>675</v>
      </c>
      <c r="E34" s="7" t="s">
        <v>735</v>
      </c>
      <c r="F34" s="4">
        <v>1620000</v>
      </c>
      <c r="G34" s="4">
        <v>0</v>
      </c>
      <c r="H34" s="4">
        <v>1620000</v>
      </c>
      <c r="I34" s="14">
        <v>0</v>
      </c>
      <c r="J34" s="15">
        <f t="shared" si="0"/>
        <v>0</v>
      </c>
      <c r="K34" s="19">
        <f t="shared" si="1"/>
        <v>1620000</v>
      </c>
      <c r="L34" s="20">
        <f t="shared" si="3"/>
        <v>1</v>
      </c>
    </row>
    <row r="35" spans="1:12" hidden="1" outlineLevel="2" x14ac:dyDescent="0.2">
      <c r="A35" s="2">
        <v>2</v>
      </c>
      <c r="B35" s="7" t="s">
        <v>13</v>
      </c>
      <c r="C35" s="7" t="s">
        <v>60</v>
      </c>
      <c r="D35" s="7" t="s">
        <v>676</v>
      </c>
      <c r="E35" s="7" t="s">
        <v>735</v>
      </c>
      <c r="F35" s="4">
        <v>1620000</v>
      </c>
      <c r="G35" s="4">
        <v>0</v>
      </c>
      <c r="H35" s="4">
        <v>1620000</v>
      </c>
      <c r="I35" s="14">
        <v>818367</v>
      </c>
      <c r="J35" s="15">
        <f t="shared" si="0"/>
        <v>0.50516481481481479</v>
      </c>
      <c r="K35" s="19">
        <f t="shared" si="1"/>
        <v>801633</v>
      </c>
      <c r="L35" s="20">
        <f t="shared" si="3"/>
        <v>0.49483518518518521</v>
      </c>
    </row>
    <row r="36" spans="1:12" hidden="1" outlineLevel="2" x14ac:dyDescent="0.2">
      <c r="A36" s="2">
        <v>2</v>
      </c>
      <c r="B36" s="7" t="s">
        <v>13</v>
      </c>
      <c r="C36" s="7" t="s">
        <v>62</v>
      </c>
      <c r="D36" s="7" t="s">
        <v>677</v>
      </c>
      <c r="E36" s="7" t="s">
        <v>735</v>
      </c>
      <c r="F36" s="4">
        <v>1620000</v>
      </c>
      <c r="G36" s="4">
        <v>0</v>
      </c>
      <c r="H36" s="4">
        <v>1620000</v>
      </c>
      <c r="I36" s="14">
        <v>1186500</v>
      </c>
      <c r="J36" s="15">
        <f t="shared" si="0"/>
        <v>0.7324074074074074</v>
      </c>
      <c r="K36" s="19">
        <f t="shared" si="1"/>
        <v>433500</v>
      </c>
      <c r="L36" s="20">
        <f t="shared" si="3"/>
        <v>0.2675925925925926</v>
      </c>
    </row>
    <row r="37" spans="1:12" outlineLevel="1" collapsed="1" x14ac:dyDescent="0.2">
      <c r="B37" s="7"/>
      <c r="C37" s="7"/>
      <c r="D37" s="7"/>
      <c r="E37" s="9" t="s">
        <v>803</v>
      </c>
      <c r="F37" s="4">
        <f>SUBTOTAL(9,F27:F36)</f>
        <v>16200000</v>
      </c>
      <c r="G37" s="4">
        <f>SUBTOTAL(9,G27:G36)</f>
        <v>0</v>
      </c>
      <c r="H37" s="4">
        <f>SUBTOTAL(9,H27:H36)</f>
        <v>16200000</v>
      </c>
      <c r="I37" s="14">
        <f>SUBTOTAL(9,I27:I36)</f>
        <v>2004867</v>
      </c>
      <c r="J37" s="15">
        <f t="shared" si="0"/>
        <v>0.12375722222222223</v>
      </c>
      <c r="K37" s="19">
        <f>SUBTOTAL(9,K27:K36)</f>
        <v>14195133</v>
      </c>
      <c r="L37" s="20">
        <f t="shared" si="3"/>
        <v>0.87624277777777781</v>
      </c>
    </row>
    <row r="38" spans="1:12" hidden="1" outlineLevel="2" x14ac:dyDescent="0.2">
      <c r="A38" s="2">
        <v>2</v>
      </c>
      <c r="B38" s="7" t="s">
        <v>13</v>
      </c>
      <c r="C38" s="7" t="s">
        <v>64</v>
      </c>
      <c r="D38" s="7" t="s">
        <v>666</v>
      </c>
      <c r="E38" s="7" t="s">
        <v>736</v>
      </c>
      <c r="F38" s="4">
        <v>6017086.5700000003</v>
      </c>
      <c r="G38" s="4">
        <v>0</v>
      </c>
      <c r="H38" s="4">
        <v>6017086.5700000003</v>
      </c>
      <c r="I38" s="14">
        <v>472479.63</v>
      </c>
      <c r="J38" s="15">
        <f t="shared" si="0"/>
        <v>7.8522990238446902E-2</v>
      </c>
      <c r="K38" s="19">
        <f t="shared" si="1"/>
        <v>5544606.9400000004</v>
      </c>
      <c r="L38" s="20">
        <f t="shared" si="3"/>
        <v>0.92147700976155311</v>
      </c>
    </row>
    <row r="39" spans="1:12" outlineLevel="1" collapsed="1" x14ac:dyDescent="0.2">
      <c r="B39" s="7"/>
      <c r="C39" s="7"/>
      <c r="D39" s="7"/>
      <c r="E39" s="9" t="s">
        <v>804</v>
      </c>
      <c r="F39" s="4">
        <f>SUBTOTAL(9,F38:F38)</f>
        <v>6017086.5700000003</v>
      </c>
      <c r="G39" s="4">
        <f>SUBTOTAL(9,G38:G38)</f>
        <v>0</v>
      </c>
      <c r="H39" s="4">
        <f>SUBTOTAL(9,H38:H38)</f>
        <v>6017086.5700000003</v>
      </c>
      <c r="I39" s="14">
        <f>SUBTOTAL(9,I38:I38)</f>
        <v>472479.63</v>
      </c>
      <c r="J39" s="15">
        <f t="shared" si="0"/>
        <v>7.8522990238446902E-2</v>
      </c>
      <c r="K39" s="19">
        <f>SUBTOTAL(9,K38:K38)</f>
        <v>5544606.9400000004</v>
      </c>
      <c r="L39" s="20">
        <f t="shared" si="3"/>
        <v>0.92147700976155311</v>
      </c>
    </row>
    <row r="40" spans="1:12" hidden="1" outlineLevel="2" x14ac:dyDescent="0.2">
      <c r="A40" s="2">
        <v>2</v>
      </c>
      <c r="B40" s="7" t="s">
        <v>13</v>
      </c>
      <c r="C40" s="7" t="s">
        <v>66</v>
      </c>
      <c r="D40" s="7" t="s">
        <v>666</v>
      </c>
      <c r="E40" s="7" t="s">
        <v>737</v>
      </c>
      <c r="F40" s="4">
        <v>16720672.25</v>
      </c>
      <c r="G40" s="4">
        <v>2379184</v>
      </c>
      <c r="H40" s="4">
        <v>19099856.25</v>
      </c>
      <c r="I40" s="14">
        <v>7256549</v>
      </c>
      <c r="J40" s="15">
        <f t="shared" si="0"/>
        <v>0.37992689081102377</v>
      </c>
      <c r="K40" s="19">
        <f t="shared" si="1"/>
        <v>11843307.25</v>
      </c>
      <c r="L40" s="20">
        <f t="shared" si="3"/>
        <v>0.62007310918897618</v>
      </c>
    </row>
    <row r="41" spans="1:12" hidden="1" outlineLevel="2" x14ac:dyDescent="0.2">
      <c r="A41" s="2">
        <v>2</v>
      </c>
      <c r="B41" s="7" t="s">
        <v>13</v>
      </c>
      <c r="C41" s="7" t="s">
        <v>68</v>
      </c>
      <c r="D41" s="7" t="s">
        <v>667</v>
      </c>
      <c r="E41" s="7" t="s">
        <v>737</v>
      </c>
      <c r="F41" s="4">
        <v>159740.69</v>
      </c>
      <c r="G41" s="4">
        <v>991183</v>
      </c>
      <c r="H41" s="4">
        <v>1150923.69</v>
      </c>
      <c r="I41" s="14">
        <v>324973</v>
      </c>
      <c r="J41" s="15">
        <f t="shared" si="0"/>
        <v>0.28235842464933536</v>
      </c>
      <c r="K41" s="19">
        <f t="shared" si="1"/>
        <v>825950.69</v>
      </c>
      <c r="L41" s="20">
        <f t="shared" si="3"/>
        <v>0.71764157535066464</v>
      </c>
    </row>
    <row r="42" spans="1:12" hidden="1" outlineLevel="2" x14ac:dyDescent="0.2">
      <c r="A42" s="2">
        <v>2</v>
      </c>
      <c r="B42" s="7" t="s">
        <v>13</v>
      </c>
      <c r="C42" s="7" t="s">
        <v>70</v>
      </c>
      <c r="D42" s="7" t="s">
        <v>674</v>
      </c>
      <c r="E42" s="7" t="s">
        <v>737</v>
      </c>
      <c r="F42" s="4">
        <v>6816859.5999999996</v>
      </c>
      <c r="G42" s="4">
        <v>942647</v>
      </c>
      <c r="H42" s="4">
        <v>7759506.5999999996</v>
      </c>
      <c r="I42" s="14">
        <v>2022424</v>
      </c>
      <c r="J42" s="15">
        <f t="shared" si="0"/>
        <v>0.26063822150753763</v>
      </c>
      <c r="K42" s="19">
        <f t="shared" si="1"/>
        <v>5737082.5999999996</v>
      </c>
      <c r="L42" s="20">
        <f t="shared" si="3"/>
        <v>0.73936177849246243</v>
      </c>
    </row>
    <row r="43" spans="1:12" hidden="1" outlineLevel="2" x14ac:dyDescent="0.2">
      <c r="A43" s="2">
        <v>2</v>
      </c>
      <c r="B43" s="7" t="s">
        <v>13</v>
      </c>
      <c r="C43" s="7" t="s">
        <v>72</v>
      </c>
      <c r="D43" s="7" t="s">
        <v>668</v>
      </c>
      <c r="E43" s="7" t="s">
        <v>737</v>
      </c>
      <c r="F43" s="4">
        <v>3306359.31</v>
      </c>
      <c r="G43" s="4">
        <v>433498</v>
      </c>
      <c r="H43" s="4">
        <v>3739857.31</v>
      </c>
      <c r="I43" s="14">
        <v>1811375</v>
      </c>
      <c r="J43" s="15">
        <f t="shared" si="0"/>
        <v>0.48434334517431094</v>
      </c>
      <c r="K43" s="19">
        <f t="shared" si="1"/>
        <v>1928482.31</v>
      </c>
      <c r="L43" s="20">
        <f t="shared" si="3"/>
        <v>0.51565665482568912</v>
      </c>
    </row>
    <row r="44" spans="1:12" hidden="1" outlineLevel="2" x14ac:dyDescent="0.2">
      <c r="A44" s="2">
        <v>2</v>
      </c>
      <c r="B44" s="7" t="s">
        <v>13</v>
      </c>
      <c r="C44" s="7" t="s">
        <v>74</v>
      </c>
      <c r="D44" s="7" t="s">
        <v>669</v>
      </c>
      <c r="E44" s="7" t="s">
        <v>737</v>
      </c>
      <c r="F44" s="4">
        <v>11062578.390000001</v>
      </c>
      <c r="G44" s="4">
        <v>1450420</v>
      </c>
      <c r="H44" s="4">
        <v>12512998.390000001</v>
      </c>
      <c r="I44" s="14">
        <v>4971671</v>
      </c>
      <c r="J44" s="15">
        <f t="shared" si="0"/>
        <v>0.39732051783633288</v>
      </c>
      <c r="K44" s="19">
        <f t="shared" si="1"/>
        <v>7541327.3900000006</v>
      </c>
      <c r="L44" s="20">
        <f t="shared" si="3"/>
        <v>0.60267948216366707</v>
      </c>
    </row>
    <row r="45" spans="1:12" hidden="1" outlineLevel="2" x14ac:dyDescent="0.2">
      <c r="A45" s="2">
        <v>2</v>
      </c>
      <c r="B45" s="7" t="s">
        <v>13</v>
      </c>
      <c r="C45" s="7" t="s">
        <v>76</v>
      </c>
      <c r="D45" s="7" t="s">
        <v>670</v>
      </c>
      <c r="E45" s="7" t="s">
        <v>737</v>
      </c>
      <c r="F45" s="4">
        <v>6606879.3700000001</v>
      </c>
      <c r="G45" s="4">
        <v>866231</v>
      </c>
      <c r="H45" s="4">
        <v>7473110.3700000001</v>
      </c>
      <c r="I45" s="14">
        <v>812701</v>
      </c>
      <c r="J45" s="15">
        <f t="shared" si="0"/>
        <v>0.10875003308695948</v>
      </c>
      <c r="K45" s="19">
        <f t="shared" si="1"/>
        <v>6660409.3700000001</v>
      </c>
      <c r="L45" s="20">
        <f t="shared" si="3"/>
        <v>0.89124996691304048</v>
      </c>
    </row>
    <row r="46" spans="1:12" hidden="1" outlineLevel="2" x14ac:dyDescent="0.2">
      <c r="A46" s="2">
        <v>2</v>
      </c>
      <c r="B46" s="7" t="s">
        <v>13</v>
      </c>
      <c r="C46" s="7" t="s">
        <v>78</v>
      </c>
      <c r="D46" s="7" t="s">
        <v>671</v>
      </c>
      <c r="E46" s="7" t="s">
        <v>737</v>
      </c>
      <c r="F46" s="4">
        <v>7168903.6500000004</v>
      </c>
      <c r="G46" s="4">
        <v>979188</v>
      </c>
      <c r="H46" s="4">
        <v>8148091.6500000004</v>
      </c>
      <c r="I46" s="14">
        <v>3699244</v>
      </c>
      <c r="J46" s="15">
        <f t="shared" si="0"/>
        <v>0.45400127525566059</v>
      </c>
      <c r="K46" s="19">
        <f t="shared" si="1"/>
        <v>4448847.6500000004</v>
      </c>
      <c r="L46" s="20">
        <f t="shared" si="3"/>
        <v>0.54599872474433941</v>
      </c>
    </row>
    <row r="47" spans="1:12" hidden="1" outlineLevel="2" x14ac:dyDescent="0.2">
      <c r="A47" s="2">
        <v>2</v>
      </c>
      <c r="B47" s="7" t="s">
        <v>13</v>
      </c>
      <c r="C47" s="7" t="s">
        <v>80</v>
      </c>
      <c r="D47" s="7" t="s">
        <v>672</v>
      </c>
      <c r="E47" s="7" t="s">
        <v>737</v>
      </c>
      <c r="F47" s="4">
        <v>4373668.04</v>
      </c>
      <c r="G47" s="4">
        <v>573434</v>
      </c>
      <c r="H47" s="4">
        <v>4947102.04</v>
      </c>
      <c r="I47" s="14">
        <v>1946677</v>
      </c>
      <c r="J47" s="15">
        <f t="shared" si="0"/>
        <v>0.39349845308628401</v>
      </c>
      <c r="K47" s="19">
        <f t="shared" si="1"/>
        <v>3000425.04</v>
      </c>
      <c r="L47" s="20">
        <f t="shared" si="3"/>
        <v>0.60650154691371594</v>
      </c>
    </row>
    <row r="48" spans="1:12" hidden="1" outlineLevel="2" x14ac:dyDescent="0.2">
      <c r="A48" s="2">
        <v>2</v>
      </c>
      <c r="B48" s="7" t="s">
        <v>13</v>
      </c>
      <c r="C48" s="7" t="s">
        <v>82</v>
      </c>
      <c r="D48" s="7" t="s">
        <v>673</v>
      </c>
      <c r="E48" s="7" t="s">
        <v>737</v>
      </c>
      <c r="F48" s="4">
        <v>2085381.72</v>
      </c>
      <c r="G48" s="4">
        <v>273415</v>
      </c>
      <c r="H48" s="4">
        <v>2358796.7200000002</v>
      </c>
      <c r="I48" s="14">
        <v>942675</v>
      </c>
      <c r="J48" s="15">
        <f t="shared" si="0"/>
        <v>0.39964232271783046</v>
      </c>
      <c r="K48" s="19">
        <f t="shared" si="1"/>
        <v>1416121.7200000002</v>
      </c>
      <c r="L48" s="20">
        <f t="shared" si="3"/>
        <v>0.6003576772821696</v>
      </c>
    </row>
    <row r="49" spans="1:12" hidden="1" outlineLevel="2" x14ac:dyDescent="0.2">
      <c r="A49" s="2">
        <v>2</v>
      </c>
      <c r="B49" s="7" t="s">
        <v>13</v>
      </c>
      <c r="C49" s="7" t="s">
        <v>84</v>
      </c>
      <c r="D49" s="7" t="s">
        <v>675</v>
      </c>
      <c r="E49" s="7" t="s">
        <v>737</v>
      </c>
      <c r="F49" s="4">
        <v>8496444.4000000004</v>
      </c>
      <c r="G49" s="4">
        <v>0</v>
      </c>
      <c r="H49" s="4">
        <v>8496444.4000000004</v>
      </c>
      <c r="I49" s="14">
        <v>3380951</v>
      </c>
      <c r="J49" s="15">
        <f t="shared" si="0"/>
        <v>0.39792539571023378</v>
      </c>
      <c r="K49" s="19">
        <f t="shared" si="1"/>
        <v>5115493.4000000004</v>
      </c>
      <c r="L49" s="20">
        <f t="shared" si="3"/>
        <v>0.60207460428976622</v>
      </c>
    </row>
    <row r="50" spans="1:12" hidden="1" outlineLevel="2" x14ac:dyDescent="0.2">
      <c r="A50" s="2">
        <v>2</v>
      </c>
      <c r="B50" s="7" t="s">
        <v>13</v>
      </c>
      <c r="C50" s="7" t="s">
        <v>86</v>
      </c>
      <c r="D50" s="7" t="s">
        <v>676</v>
      </c>
      <c r="E50" s="7" t="s">
        <v>737</v>
      </c>
      <c r="F50" s="4">
        <v>10486623.17</v>
      </c>
      <c r="G50" s="4">
        <v>0</v>
      </c>
      <c r="H50" s="4">
        <v>10486623.17</v>
      </c>
      <c r="I50" s="14">
        <v>6904572.4000000004</v>
      </c>
      <c r="J50" s="15">
        <f t="shared" si="0"/>
        <v>0.65841713658144163</v>
      </c>
      <c r="K50" s="19">
        <f t="shared" si="1"/>
        <v>3582050.7699999996</v>
      </c>
      <c r="L50" s="20">
        <f t="shared" si="3"/>
        <v>0.34158286341855837</v>
      </c>
    </row>
    <row r="51" spans="1:12" hidden="1" outlineLevel="2" x14ac:dyDescent="0.2">
      <c r="A51" s="2">
        <v>2</v>
      </c>
      <c r="B51" s="7" t="s">
        <v>13</v>
      </c>
      <c r="C51" s="7" t="s">
        <v>88</v>
      </c>
      <c r="D51" s="7" t="s">
        <v>677</v>
      </c>
      <c r="E51" s="7" t="s">
        <v>737</v>
      </c>
      <c r="F51" s="4">
        <v>15162365.02</v>
      </c>
      <c r="G51" s="4">
        <v>0</v>
      </c>
      <c r="H51" s="4">
        <v>15162365.02</v>
      </c>
      <c r="I51" s="14">
        <v>7311483</v>
      </c>
      <c r="J51" s="15">
        <f t="shared" si="0"/>
        <v>0.48221256976439686</v>
      </c>
      <c r="K51" s="19">
        <f t="shared" si="1"/>
        <v>7850882.0199999996</v>
      </c>
      <c r="L51" s="20">
        <f t="shared" si="3"/>
        <v>0.51778743023560314</v>
      </c>
    </row>
    <row r="52" spans="1:12" outlineLevel="1" collapsed="1" x14ac:dyDescent="0.2">
      <c r="B52" s="7"/>
      <c r="C52" s="7"/>
      <c r="D52" s="7"/>
      <c r="E52" s="9" t="s">
        <v>805</v>
      </c>
      <c r="F52" s="4">
        <f>SUBTOTAL(9,F40:F51)</f>
        <v>92446475.609999985</v>
      </c>
      <c r="G52" s="4">
        <f>SUBTOTAL(9,G40:G51)</f>
        <v>8889200</v>
      </c>
      <c r="H52" s="4">
        <f>SUBTOTAL(9,H40:H51)</f>
        <v>101335675.61</v>
      </c>
      <c r="I52" s="14">
        <f>SUBTOTAL(9,I40:I51)</f>
        <v>41385295.399999999</v>
      </c>
      <c r="J52" s="15">
        <f t="shared" si="0"/>
        <v>0.40839808044775122</v>
      </c>
      <c r="K52" s="19">
        <f>SUBTOTAL(9,K40:K51)</f>
        <v>59950380.209999993</v>
      </c>
      <c r="L52" s="20">
        <f t="shared" si="3"/>
        <v>0.59160191955224872</v>
      </c>
    </row>
    <row r="53" spans="1:12" hidden="1" outlineLevel="2" x14ac:dyDescent="0.2">
      <c r="A53" s="2">
        <v>2</v>
      </c>
      <c r="B53" s="7" t="s">
        <v>13</v>
      </c>
      <c r="C53" s="7" t="s">
        <v>90</v>
      </c>
      <c r="D53" s="7" t="s">
        <v>666</v>
      </c>
      <c r="E53" s="7" t="s">
        <v>738</v>
      </c>
      <c r="F53" s="4">
        <v>26074937.25</v>
      </c>
      <c r="G53" s="4">
        <v>0</v>
      </c>
      <c r="H53" s="4">
        <v>26074937.25</v>
      </c>
      <c r="I53" s="14">
        <v>8282703</v>
      </c>
      <c r="J53" s="15">
        <f t="shared" si="0"/>
        <v>0.31764996864949313</v>
      </c>
      <c r="K53" s="19">
        <f t="shared" si="1"/>
        <v>17792234.25</v>
      </c>
      <c r="L53" s="20">
        <f t="shared" si="3"/>
        <v>0.68235003135050687</v>
      </c>
    </row>
    <row r="54" spans="1:12" hidden="1" outlineLevel="2" x14ac:dyDescent="0.2">
      <c r="A54" s="2">
        <v>2</v>
      </c>
      <c r="B54" s="7" t="s">
        <v>13</v>
      </c>
      <c r="C54" s="7" t="s">
        <v>92</v>
      </c>
      <c r="D54" s="7" t="s">
        <v>667</v>
      </c>
      <c r="E54" s="7" t="s">
        <v>738</v>
      </c>
      <c r="F54" s="4">
        <v>4528873.21</v>
      </c>
      <c r="G54" s="4">
        <v>47645</v>
      </c>
      <c r="H54" s="4">
        <v>4576518.21</v>
      </c>
      <c r="I54" s="14">
        <v>2271229</v>
      </c>
      <c r="J54" s="15">
        <f t="shared" si="0"/>
        <v>0.49627880755225928</v>
      </c>
      <c r="K54" s="19">
        <f t="shared" si="1"/>
        <v>2305289.21</v>
      </c>
      <c r="L54" s="20">
        <f t="shared" si="3"/>
        <v>0.50372119244774072</v>
      </c>
    </row>
    <row r="55" spans="1:12" hidden="1" outlineLevel="2" x14ac:dyDescent="0.2">
      <c r="A55" s="2">
        <v>2</v>
      </c>
      <c r="B55" s="7" t="s">
        <v>13</v>
      </c>
      <c r="C55" s="7" t="s">
        <v>94</v>
      </c>
      <c r="D55" s="7" t="s">
        <v>674</v>
      </c>
      <c r="E55" s="7" t="s">
        <v>738</v>
      </c>
      <c r="F55" s="4">
        <v>27819014.489999998</v>
      </c>
      <c r="G55" s="4">
        <v>0</v>
      </c>
      <c r="H55" s="4">
        <v>27819014.489999998</v>
      </c>
      <c r="I55" s="14">
        <v>6704797.25</v>
      </c>
      <c r="J55" s="15">
        <f t="shared" si="0"/>
        <v>0.24101490915180154</v>
      </c>
      <c r="K55" s="19">
        <f t="shared" si="1"/>
        <v>21114217.239999998</v>
      </c>
      <c r="L55" s="20">
        <f t="shared" si="3"/>
        <v>0.75898509084819843</v>
      </c>
    </row>
    <row r="56" spans="1:12" hidden="1" outlineLevel="2" x14ac:dyDescent="0.2">
      <c r="A56" s="2">
        <v>2</v>
      </c>
      <c r="B56" s="7" t="s">
        <v>13</v>
      </c>
      <c r="C56" s="7" t="s">
        <v>96</v>
      </c>
      <c r="D56" s="7" t="s">
        <v>668</v>
      </c>
      <c r="E56" s="7" t="s">
        <v>738</v>
      </c>
      <c r="F56" s="4">
        <v>13942789.1</v>
      </c>
      <c r="G56" s="4">
        <v>0</v>
      </c>
      <c r="H56" s="4">
        <v>13942789.1</v>
      </c>
      <c r="I56" s="14">
        <v>6490736</v>
      </c>
      <c r="J56" s="15">
        <f t="shared" si="0"/>
        <v>0.46552637018657911</v>
      </c>
      <c r="K56" s="19">
        <f t="shared" si="1"/>
        <v>7452053.0999999996</v>
      </c>
      <c r="L56" s="20">
        <f t="shared" si="3"/>
        <v>0.53447362981342084</v>
      </c>
    </row>
    <row r="57" spans="1:12" hidden="1" outlineLevel="2" x14ac:dyDescent="0.2">
      <c r="A57" s="2">
        <v>2</v>
      </c>
      <c r="B57" s="7" t="s">
        <v>13</v>
      </c>
      <c r="C57" s="7" t="s">
        <v>98</v>
      </c>
      <c r="D57" s="7" t="s">
        <v>669</v>
      </c>
      <c r="E57" s="7" t="s">
        <v>738</v>
      </c>
      <c r="F57" s="4">
        <v>28823101.449999999</v>
      </c>
      <c r="G57" s="4">
        <v>0</v>
      </c>
      <c r="H57" s="4">
        <v>28823101.449999999</v>
      </c>
      <c r="I57" s="14">
        <v>13243098</v>
      </c>
      <c r="J57" s="15">
        <f t="shared" si="0"/>
        <v>0.45946124232928448</v>
      </c>
      <c r="K57" s="19">
        <f t="shared" si="1"/>
        <v>15580003.449999999</v>
      </c>
      <c r="L57" s="20">
        <f t="shared" si="3"/>
        <v>0.54053875767071558</v>
      </c>
    </row>
    <row r="58" spans="1:12" hidden="1" outlineLevel="2" x14ac:dyDescent="0.2">
      <c r="A58" s="2">
        <v>2</v>
      </c>
      <c r="B58" s="7" t="s">
        <v>13</v>
      </c>
      <c r="C58" s="7" t="s">
        <v>100</v>
      </c>
      <c r="D58" s="7" t="s">
        <v>670</v>
      </c>
      <c r="E58" s="7" t="s">
        <v>738</v>
      </c>
      <c r="F58" s="4">
        <v>9952546.4700000007</v>
      </c>
      <c r="G58" s="4">
        <v>0</v>
      </c>
      <c r="H58" s="4">
        <v>9952546.4700000007</v>
      </c>
      <c r="I58" s="14">
        <v>1703421</v>
      </c>
      <c r="J58" s="15">
        <f t="shared" si="0"/>
        <v>0.17115428751170653</v>
      </c>
      <c r="K58" s="19">
        <f t="shared" si="1"/>
        <v>8249125.4700000007</v>
      </c>
      <c r="L58" s="20">
        <f t="shared" si="3"/>
        <v>0.82884571248829342</v>
      </c>
    </row>
    <row r="59" spans="1:12" hidden="1" outlineLevel="2" x14ac:dyDescent="0.2">
      <c r="A59" s="2">
        <v>2</v>
      </c>
      <c r="B59" s="7" t="s">
        <v>13</v>
      </c>
      <c r="C59" s="7" t="s">
        <v>102</v>
      </c>
      <c r="D59" s="7" t="s">
        <v>671</v>
      </c>
      <c r="E59" s="7" t="s">
        <v>738</v>
      </c>
      <c r="F59" s="4">
        <v>13609725.66</v>
      </c>
      <c r="G59" s="4">
        <v>121485</v>
      </c>
      <c r="H59" s="4">
        <v>13731210.66</v>
      </c>
      <c r="I59" s="14">
        <v>6807821</v>
      </c>
      <c r="J59" s="15">
        <f t="shared" si="0"/>
        <v>0.49579175271352222</v>
      </c>
      <c r="K59" s="19">
        <f t="shared" si="1"/>
        <v>6923389.6600000001</v>
      </c>
      <c r="L59" s="20">
        <f t="shared" si="3"/>
        <v>0.50420824728647784</v>
      </c>
    </row>
    <row r="60" spans="1:12" hidden="1" outlineLevel="2" x14ac:dyDescent="0.2">
      <c r="A60" s="2">
        <v>2</v>
      </c>
      <c r="B60" s="7" t="s">
        <v>13</v>
      </c>
      <c r="C60" s="7" t="s">
        <v>104</v>
      </c>
      <c r="D60" s="7" t="s">
        <v>672</v>
      </c>
      <c r="E60" s="7" t="s">
        <v>738</v>
      </c>
      <c r="F60" s="4">
        <v>14118976.390000001</v>
      </c>
      <c r="G60" s="4">
        <v>0</v>
      </c>
      <c r="H60" s="4">
        <v>14118976.390000001</v>
      </c>
      <c r="I60" s="14">
        <v>6707839</v>
      </c>
      <c r="J60" s="15">
        <f t="shared" si="0"/>
        <v>0.47509386054012659</v>
      </c>
      <c r="K60" s="19">
        <f t="shared" si="1"/>
        <v>7411137.3900000006</v>
      </c>
      <c r="L60" s="20">
        <f t="shared" si="3"/>
        <v>0.52490613945987341</v>
      </c>
    </row>
    <row r="61" spans="1:12" hidden="1" outlineLevel="2" x14ac:dyDescent="0.2">
      <c r="A61" s="2">
        <v>2</v>
      </c>
      <c r="B61" s="7" t="s">
        <v>13</v>
      </c>
      <c r="C61" s="7" t="s">
        <v>106</v>
      </c>
      <c r="D61" s="7" t="s">
        <v>673</v>
      </c>
      <c r="E61" s="7" t="s">
        <v>738</v>
      </c>
      <c r="F61" s="4">
        <v>5822565.9199999999</v>
      </c>
      <c r="G61" s="4">
        <v>0</v>
      </c>
      <c r="H61" s="4">
        <v>5822565.9199999999</v>
      </c>
      <c r="I61" s="14">
        <v>2713103</v>
      </c>
      <c r="J61" s="15">
        <f t="shared" si="0"/>
        <v>0.46596346649863263</v>
      </c>
      <c r="K61" s="19">
        <f t="shared" si="1"/>
        <v>3109462.92</v>
      </c>
      <c r="L61" s="20">
        <f t="shared" si="3"/>
        <v>0.53403653350136737</v>
      </c>
    </row>
    <row r="62" spans="1:12" hidden="1" outlineLevel="2" x14ac:dyDescent="0.2">
      <c r="A62" s="2">
        <v>2</v>
      </c>
      <c r="B62" s="7" t="s">
        <v>13</v>
      </c>
      <c r="C62" s="7" t="s">
        <v>108</v>
      </c>
      <c r="D62" s="7" t="s">
        <v>675</v>
      </c>
      <c r="E62" s="7" t="s">
        <v>738</v>
      </c>
      <c r="F62" s="4">
        <v>23135101.359999999</v>
      </c>
      <c r="G62" s="4">
        <v>0</v>
      </c>
      <c r="H62" s="4">
        <v>23135101.359999999</v>
      </c>
      <c r="I62" s="14">
        <v>5521532</v>
      </c>
      <c r="J62" s="15">
        <f t="shared" si="0"/>
        <v>0.238664698895445</v>
      </c>
      <c r="K62" s="19">
        <f t="shared" si="1"/>
        <v>17613569.359999999</v>
      </c>
      <c r="L62" s="20">
        <f t="shared" si="3"/>
        <v>0.76133530110455505</v>
      </c>
    </row>
    <row r="63" spans="1:12" hidden="1" outlineLevel="2" x14ac:dyDescent="0.2">
      <c r="A63" s="2">
        <v>2</v>
      </c>
      <c r="B63" s="7" t="s">
        <v>13</v>
      </c>
      <c r="C63" s="7" t="s">
        <v>110</v>
      </c>
      <c r="D63" s="7" t="s">
        <v>676</v>
      </c>
      <c r="E63" s="7" t="s">
        <v>738</v>
      </c>
      <c r="F63" s="4">
        <v>49228233.310000002</v>
      </c>
      <c r="G63" s="4">
        <v>0</v>
      </c>
      <c r="H63" s="4">
        <v>49228233.310000002</v>
      </c>
      <c r="I63" s="14">
        <v>16462773.550000001</v>
      </c>
      <c r="J63" s="15">
        <f t="shared" si="0"/>
        <v>0.33441731386805279</v>
      </c>
      <c r="K63" s="19">
        <f t="shared" si="1"/>
        <v>32765459.760000002</v>
      </c>
      <c r="L63" s="20">
        <f t="shared" si="3"/>
        <v>0.66558268613194727</v>
      </c>
    </row>
    <row r="64" spans="1:12" hidden="1" outlineLevel="2" x14ac:dyDescent="0.2">
      <c r="A64" s="2">
        <v>2</v>
      </c>
      <c r="B64" s="7" t="s">
        <v>13</v>
      </c>
      <c r="C64" s="7" t="s">
        <v>112</v>
      </c>
      <c r="D64" s="7" t="s">
        <v>677</v>
      </c>
      <c r="E64" s="7" t="s">
        <v>738</v>
      </c>
      <c r="F64" s="4">
        <v>38523623.899999999</v>
      </c>
      <c r="G64" s="4">
        <v>0</v>
      </c>
      <c r="H64" s="4">
        <v>38523623.899999999</v>
      </c>
      <c r="I64" s="14">
        <v>19051631.079999998</v>
      </c>
      <c r="J64" s="15">
        <f t="shared" si="0"/>
        <v>0.49454410440342811</v>
      </c>
      <c r="K64" s="19">
        <f t="shared" si="1"/>
        <v>19471992.82</v>
      </c>
      <c r="L64" s="20">
        <f t="shared" si="3"/>
        <v>0.50545589559657189</v>
      </c>
    </row>
    <row r="65" spans="1:12" outlineLevel="1" collapsed="1" x14ac:dyDescent="0.2">
      <c r="B65" s="7"/>
      <c r="C65" s="7"/>
      <c r="D65" s="7"/>
      <c r="E65" s="9" t="s">
        <v>806</v>
      </c>
      <c r="F65" s="4">
        <f>SUBTOTAL(9,F53:F64)</f>
        <v>255579488.50999996</v>
      </c>
      <c r="G65" s="4">
        <f>SUBTOTAL(9,G53:G64)</f>
        <v>169130</v>
      </c>
      <c r="H65" s="4">
        <f>SUBTOTAL(9,H53:H64)</f>
        <v>255748618.50999996</v>
      </c>
      <c r="I65" s="14">
        <f>SUBTOTAL(9,I53:I64)</f>
        <v>95960683.879999995</v>
      </c>
      <c r="J65" s="15">
        <f t="shared" si="0"/>
        <v>0.37521486700131623</v>
      </c>
      <c r="K65" s="19">
        <f>SUBTOTAL(9,K53:K64)</f>
        <v>159787934.63</v>
      </c>
      <c r="L65" s="20">
        <f t="shared" si="3"/>
        <v>0.62478513299868388</v>
      </c>
    </row>
    <row r="66" spans="1:12" hidden="1" outlineLevel="2" x14ac:dyDescent="0.2">
      <c r="A66" s="2">
        <v>2</v>
      </c>
      <c r="B66" s="7" t="s">
        <v>13</v>
      </c>
      <c r="C66" s="7" t="s">
        <v>114</v>
      </c>
      <c r="D66" s="7" t="s">
        <v>666</v>
      </c>
      <c r="E66" s="7" t="s">
        <v>739</v>
      </c>
      <c r="F66" s="4">
        <v>9544358.4100000001</v>
      </c>
      <c r="G66" s="4">
        <v>0</v>
      </c>
      <c r="H66" s="4">
        <v>9544358.4100000001</v>
      </c>
      <c r="I66" s="14">
        <v>0</v>
      </c>
      <c r="J66" s="15">
        <f t="shared" si="0"/>
        <v>0</v>
      </c>
      <c r="K66" s="19">
        <f t="shared" si="1"/>
        <v>9544358.4100000001</v>
      </c>
      <c r="L66" s="20">
        <f t="shared" si="3"/>
        <v>1</v>
      </c>
    </row>
    <row r="67" spans="1:12" hidden="1" outlineLevel="2" x14ac:dyDescent="0.2">
      <c r="A67" s="2">
        <v>2</v>
      </c>
      <c r="B67" s="7" t="s">
        <v>13</v>
      </c>
      <c r="C67" s="7" t="s">
        <v>116</v>
      </c>
      <c r="D67" s="7" t="s">
        <v>667</v>
      </c>
      <c r="E67" s="7" t="s">
        <v>740</v>
      </c>
      <c r="F67" s="4">
        <v>1174718.56</v>
      </c>
      <c r="G67" s="4">
        <v>0</v>
      </c>
      <c r="H67" s="4">
        <v>1174718.56</v>
      </c>
      <c r="I67" s="14">
        <v>0</v>
      </c>
      <c r="J67" s="15">
        <f t="shared" si="0"/>
        <v>0</v>
      </c>
      <c r="K67" s="19">
        <f t="shared" si="1"/>
        <v>1174718.56</v>
      </c>
      <c r="L67" s="20">
        <f t="shared" si="3"/>
        <v>1</v>
      </c>
    </row>
    <row r="68" spans="1:12" hidden="1" outlineLevel="2" x14ac:dyDescent="0.2">
      <c r="A68" s="2">
        <v>2</v>
      </c>
      <c r="B68" s="7" t="s">
        <v>13</v>
      </c>
      <c r="C68" s="7" t="s">
        <v>118</v>
      </c>
      <c r="D68" s="7" t="s">
        <v>674</v>
      </c>
      <c r="E68" s="7" t="s">
        <v>740</v>
      </c>
      <c r="F68" s="4">
        <v>7926761.7699999996</v>
      </c>
      <c r="G68" s="4">
        <v>0</v>
      </c>
      <c r="H68" s="4">
        <v>7926761.7699999996</v>
      </c>
      <c r="I68" s="14">
        <v>0</v>
      </c>
      <c r="J68" s="15">
        <f t="shared" si="0"/>
        <v>0</v>
      </c>
      <c r="K68" s="19">
        <f t="shared" si="1"/>
        <v>7926761.7699999996</v>
      </c>
      <c r="L68" s="20">
        <f t="shared" si="3"/>
        <v>1</v>
      </c>
    </row>
    <row r="69" spans="1:12" hidden="1" outlineLevel="2" x14ac:dyDescent="0.2">
      <c r="A69" s="2">
        <v>2</v>
      </c>
      <c r="B69" s="7" t="s">
        <v>13</v>
      </c>
      <c r="C69" s="7" t="s">
        <v>120</v>
      </c>
      <c r="D69" s="7" t="s">
        <v>668</v>
      </c>
      <c r="E69" s="7" t="s">
        <v>740</v>
      </c>
      <c r="F69" s="4">
        <v>4244920.68</v>
      </c>
      <c r="G69" s="4">
        <v>0</v>
      </c>
      <c r="H69" s="4">
        <v>4244920.68</v>
      </c>
      <c r="I69" s="14">
        <v>0</v>
      </c>
      <c r="J69" s="15">
        <f t="shared" si="0"/>
        <v>0</v>
      </c>
      <c r="K69" s="19">
        <f t="shared" si="1"/>
        <v>4244920.68</v>
      </c>
      <c r="L69" s="20">
        <f t="shared" si="3"/>
        <v>1</v>
      </c>
    </row>
    <row r="70" spans="1:12" hidden="1" outlineLevel="2" x14ac:dyDescent="0.2">
      <c r="A70" s="2">
        <v>2</v>
      </c>
      <c r="B70" s="7" t="s">
        <v>13</v>
      </c>
      <c r="C70" s="7" t="s">
        <v>122</v>
      </c>
      <c r="D70" s="7" t="s">
        <v>669</v>
      </c>
      <c r="E70" s="7" t="s">
        <v>740</v>
      </c>
      <c r="F70" s="4">
        <v>9445806.6899999995</v>
      </c>
      <c r="G70" s="4">
        <v>0</v>
      </c>
      <c r="H70" s="4">
        <v>9445806.6899999995</v>
      </c>
      <c r="I70" s="14">
        <v>0</v>
      </c>
      <c r="J70" s="15">
        <f t="shared" si="0"/>
        <v>0</v>
      </c>
      <c r="K70" s="19">
        <f t="shared" si="1"/>
        <v>9445806.6899999995</v>
      </c>
      <c r="L70" s="20">
        <f t="shared" si="3"/>
        <v>1</v>
      </c>
    </row>
    <row r="71" spans="1:12" hidden="1" outlineLevel="2" x14ac:dyDescent="0.2">
      <c r="A71" s="2">
        <v>2</v>
      </c>
      <c r="B71" s="7" t="s">
        <v>13</v>
      </c>
      <c r="C71" s="7" t="s">
        <v>124</v>
      </c>
      <c r="D71" s="7" t="s">
        <v>670</v>
      </c>
      <c r="E71" s="7" t="s">
        <v>740</v>
      </c>
      <c r="F71" s="4">
        <v>5026402.95</v>
      </c>
      <c r="G71" s="4">
        <v>0</v>
      </c>
      <c r="H71" s="4">
        <v>5026402.95</v>
      </c>
      <c r="I71" s="14">
        <v>0</v>
      </c>
      <c r="J71" s="15">
        <f t="shared" si="0"/>
        <v>0</v>
      </c>
      <c r="K71" s="19">
        <f t="shared" si="1"/>
        <v>5026402.95</v>
      </c>
      <c r="L71" s="20">
        <f t="shared" si="3"/>
        <v>1</v>
      </c>
    </row>
    <row r="72" spans="1:12" hidden="1" outlineLevel="2" x14ac:dyDescent="0.2">
      <c r="A72" s="2">
        <v>2</v>
      </c>
      <c r="B72" s="7" t="s">
        <v>13</v>
      </c>
      <c r="C72" s="7" t="s">
        <v>126</v>
      </c>
      <c r="D72" s="7" t="s">
        <v>671</v>
      </c>
      <c r="E72" s="7" t="s">
        <v>740</v>
      </c>
      <c r="F72" s="4">
        <v>4465718.01</v>
      </c>
      <c r="G72" s="4">
        <v>51049</v>
      </c>
      <c r="H72" s="4">
        <v>4516767.01</v>
      </c>
      <c r="I72" s="14">
        <v>0</v>
      </c>
      <c r="J72" s="15">
        <f t="shared" si="0"/>
        <v>0</v>
      </c>
      <c r="K72" s="19">
        <f t="shared" si="1"/>
        <v>4516767.01</v>
      </c>
      <c r="L72" s="20">
        <f t="shared" si="3"/>
        <v>1</v>
      </c>
    </row>
    <row r="73" spans="1:12" hidden="1" outlineLevel="2" x14ac:dyDescent="0.2">
      <c r="A73" s="2">
        <v>2</v>
      </c>
      <c r="B73" s="7" t="s">
        <v>13</v>
      </c>
      <c r="C73" s="7" t="s">
        <v>128</v>
      </c>
      <c r="D73" s="7" t="s">
        <v>672</v>
      </c>
      <c r="E73" s="7" t="s">
        <v>740</v>
      </c>
      <c r="F73" s="4">
        <v>4061476.63</v>
      </c>
      <c r="G73" s="4">
        <v>0</v>
      </c>
      <c r="H73" s="4">
        <v>4061476.63</v>
      </c>
      <c r="I73" s="14">
        <v>0</v>
      </c>
      <c r="J73" s="15">
        <f t="shared" si="0"/>
        <v>0</v>
      </c>
      <c r="K73" s="19">
        <f t="shared" si="1"/>
        <v>4061476.63</v>
      </c>
      <c r="L73" s="20">
        <f t="shared" si="3"/>
        <v>1</v>
      </c>
    </row>
    <row r="74" spans="1:12" hidden="1" outlineLevel="2" x14ac:dyDescent="0.2">
      <c r="A74" s="2">
        <v>2</v>
      </c>
      <c r="B74" s="7" t="s">
        <v>13</v>
      </c>
      <c r="C74" s="7" t="s">
        <v>130</v>
      </c>
      <c r="D74" s="7" t="s">
        <v>673</v>
      </c>
      <c r="E74" s="7" t="s">
        <v>740</v>
      </c>
      <c r="F74" s="4">
        <v>1610071.84</v>
      </c>
      <c r="G74" s="4">
        <v>0</v>
      </c>
      <c r="H74" s="4">
        <v>1610071.84</v>
      </c>
      <c r="I74" s="14">
        <v>0</v>
      </c>
      <c r="J74" s="15">
        <f t="shared" si="0"/>
        <v>0</v>
      </c>
      <c r="K74" s="19">
        <f t="shared" si="1"/>
        <v>1610071.84</v>
      </c>
      <c r="L74" s="20">
        <f t="shared" si="3"/>
        <v>1</v>
      </c>
    </row>
    <row r="75" spans="1:12" hidden="1" outlineLevel="2" x14ac:dyDescent="0.2">
      <c r="A75" s="2">
        <v>2</v>
      </c>
      <c r="B75" s="7" t="s">
        <v>13</v>
      </c>
      <c r="C75" s="7" t="s">
        <v>132</v>
      </c>
      <c r="D75" s="7" t="s">
        <v>675</v>
      </c>
      <c r="E75" s="7" t="s">
        <v>740</v>
      </c>
      <c r="F75" s="4">
        <v>8992606.3900000006</v>
      </c>
      <c r="G75" s="4">
        <v>0</v>
      </c>
      <c r="H75" s="4">
        <v>8992606.3900000006</v>
      </c>
      <c r="I75" s="14">
        <v>0</v>
      </c>
      <c r="J75" s="15">
        <f t="shared" si="0"/>
        <v>0</v>
      </c>
      <c r="K75" s="19">
        <f t="shared" si="1"/>
        <v>8992606.3900000006</v>
      </c>
      <c r="L75" s="20">
        <f t="shared" si="3"/>
        <v>1</v>
      </c>
    </row>
    <row r="76" spans="1:12" hidden="1" outlineLevel="2" x14ac:dyDescent="0.2">
      <c r="A76" s="2">
        <v>2</v>
      </c>
      <c r="B76" s="7" t="s">
        <v>13</v>
      </c>
      <c r="C76" s="7" t="s">
        <v>134</v>
      </c>
      <c r="D76" s="7" t="s">
        <v>676</v>
      </c>
      <c r="E76" s="7" t="s">
        <v>740</v>
      </c>
      <c r="F76" s="4">
        <v>17081516.289999999</v>
      </c>
      <c r="G76" s="4">
        <v>0</v>
      </c>
      <c r="H76" s="4">
        <v>17081516.289999999</v>
      </c>
      <c r="I76" s="14">
        <v>0</v>
      </c>
      <c r="J76" s="15">
        <f t="shared" si="0"/>
        <v>0</v>
      </c>
      <c r="K76" s="19">
        <f t="shared" si="1"/>
        <v>17081516.289999999</v>
      </c>
      <c r="L76" s="20">
        <f t="shared" si="3"/>
        <v>1</v>
      </c>
    </row>
    <row r="77" spans="1:12" hidden="1" outlineLevel="2" x14ac:dyDescent="0.2">
      <c r="A77" s="2">
        <v>2</v>
      </c>
      <c r="B77" s="7" t="s">
        <v>13</v>
      </c>
      <c r="C77" s="7" t="s">
        <v>136</v>
      </c>
      <c r="D77" s="7" t="s">
        <v>677</v>
      </c>
      <c r="E77" s="7" t="s">
        <v>740</v>
      </c>
      <c r="F77" s="4">
        <v>11829231.710000001</v>
      </c>
      <c r="G77" s="4">
        <v>0</v>
      </c>
      <c r="H77" s="4">
        <v>11829231.710000001</v>
      </c>
      <c r="I77" s="14">
        <v>0</v>
      </c>
      <c r="J77" s="15">
        <f t="shared" si="0"/>
        <v>0</v>
      </c>
      <c r="K77" s="19">
        <f t="shared" si="1"/>
        <v>11829231.710000001</v>
      </c>
      <c r="L77" s="20">
        <f t="shared" si="3"/>
        <v>1</v>
      </c>
    </row>
    <row r="78" spans="1:12" outlineLevel="1" collapsed="1" x14ac:dyDescent="0.2">
      <c r="B78" s="7"/>
      <c r="C78" s="7"/>
      <c r="D78" s="7"/>
      <c r="E78" s="9" t="s">
        <v>807</v>
      </c>
      <c r="F78" s="4">
        <f>SUBTOTAL(9,F66:F77)</f>
        <v>85403589.930000007</v>
      </c>
      <c r="G78" s="4">
        <f>SUBTOTAL(9,G66:G77)</f>
        <v>51049</v>
      </c>
      <c r="H78" s="4">
        <f>SUBTOTAL(9,H66:H77)</f>
        <v>85454638.930000007</v>
      </c>
      <c r="I78" s="14">
        <f>SUBTOTAL(9,I66:I77)</f>
        <v>0</v>
      </c>
      <c r="J78" s="15">
        <f t="shared" si="0"/>
        <v>0</v>
      </c>
      <c r="K78" s="19">
        <f>SUBTOTAL(9,K66:K77)</f>
        <v>85454638.930000007</v>
      </c>
      <c r="L78" s="20">
        <f t="shared" si="3"/>
        <v>1</v>
      </c>
    </row>
    <row r="79" spans="1:12" hidden="1" outlineLevel="2" x14ac:dyDescent="0.2">
      <c r="A79" s="2">
        <v>2</v>
      </c>
      <c r="B79" s="7" t="s">
        <v>13</v>
      </c>
      <c r="C79" s="7" t="s">
        <v>138</v>
      </c>
      <c r="D79" s="7" t="s">
        <v>666</v>
      </c>
      <c r="E79" s="7" t="s">
        <v>741</v>
      </c>
      <c r="F79" s="4">
        <v>8810448.0899999999</v>
      </c>
      <c r="G79" s="4">
        <v>0</v>
      </c>
      <c r="H79" s="4">
        <v>8810448.0899999999</v>
      </c>
      <c r="I79" s="14">
        <v>5614640</v>
      </c>
      <c r="J79" s="15">
        <f t="shared" si="0"/>
        <v>0.63727065214454948</v>
      </c>
      <c r="K79" s="19">
        <f t="shared" si="1"/>
        <v>3195808.09</v>
      </c>
      <c r="L79" s="20">
        <f t="shared" si="3"/>
        <v>0.36272934785545052</v>
      </c>
    </row>
    <row r="80" spans="1:12" hidden="1" outlineLevel="2" x14ac:dyDescent="0.2">
      <c r="A80" s="2">
        <v>2</v>
      </c>
      <c r="B80" s="7" t="s">
        <v>13</v>
      </c>
      <c r="C80" s="7" t="s">
        <v>140</v>
      </c>
      <c r="D80" s="7" t="s">
        <v>667</v>
      </c>
      <c r="E80" s="7" t="s">
        <v>741</v>
      </c>
      <c r="F80" s="4">
        <v>1084388.96</v>
      </c>
      <c r="G80" s="4">
        <v>0</v>
      </c>
      <c r="H80" s="4">
        <v>1084388.96</v>
      </c>
      <c r="I80" s="14">
        <v>571702</v>
      </c>
      <c r="J80" s="15">
        <f t="shared" si="0"/>
        <v>0.52721119551051132</v>
      </c>
      <c r="K80" s="19">
        <f t="shared" si="1"/>
        <v>512686.95999999996</v>
      </c>
      <c r="L80" s="20">
        <f t="shared" si="3"/>
        <v>0.47278880448948868</v>
      </c>
    </row>
    <row r="81" spans="1:12" hidden="1" outlineLevel="2" x14ac:dyDescent="0.2">
      <c r="A81" s="2">
        <v>2</v>
      </c>
      <c r="B81" s="7" t="s">
        <v>13</v>
      </c>
      <c r="C81" s="7" t="s">
        <v>142</v>
      </c>
      <c r="D81" s="7" t="s">
        <v>674</v>
      </c>
      <c r="E81" s="7" t="s">
        <v>741</v>
      </c>
      <c r="F81" s="4">
        <v>7317236.0099999998</v>
      </c>
      <c r="G81" s="4">
        <v>0</v>
      </c>
      <c r="H81" s="4">
        <v>7317236.0099999998</v>
      </c>
      <c r="I81" s="14">
        <v>3580546</v>
      </c>
      <c r="J81" s="15">
        <f t="shared" si="0"/>
        <v>0.48933039676548579</v>
      </c>
      <c r="K81" s="19">
        <f t="shared" si="1"/>
        <v>3736690.01</v>
      </c>
      <c r="L81" s="20">
        <f t="shared" si="3"/>
        <v>0.51066960323451427</v>
      </c>
    </row>
    <row r="82" spans="1:12" hidden="1" outlineLevel="2" x14ac:dyDescent="0.2">
      <c r="A82" s="2">
        <v>2</v>
      </c>
      <c r="B82" s="7" t="s">
        <v>13</v>
      </c>
      <c r="C82" s="7" t="s">
        <v>144</v>
      </c>
      <c r="D82" s="7" t="s">
        <v>668</v>
      </c>
      <c r="E82" s="7" t="s">
        <v>741</v>
      </c>
      <c r="F82" s="4">
        <v>3918508.89</v>
      </c>
      <c r="G82" s="4">
        <v>0</v>
      </c>
      <c r="H82" s="4">
        <v>3918508.89</v>
      </c>
      <c r="I82" s="14">
        <v>3389276</v>
      </c>
      <c r="J82" s="15">
        <f t="shared" ref="J82:J145" si="4">I82/H82</f>
        <v>0.86494023495758865</v>
      </c>
      <c r="K82" s="19">
        <f t="shared" si="1"/>
        <v>529232.89000000013</v>
      </c>
      <c r="L82" s="20">
        <f t="shared" si="3"/>
        <v>0.13505976504241135</v>
      </c>
    </row>
    <row r="83" spans="1:12" hidden="1" outlineLevel="2" x14ac:dyDescent="0.2">
      <c r="A83" s="2">
        <v>2</v>
      </c>
      <c r="B83" s="7" t="s">
        <v>13</v>
      </c>
      <c r="C83" s="7" t="s">
        <v>146</v>
      </c>
      <c r="D83" s="7" t="s">
        <v>669</v>
      </c>
      <c r="E83" s="7" t="s">
        <v>741</v>
      </c>
      <c r="F83" s="4">
        <v>8719474.4600000009</v>
      </c>
      <c r="G83" s="4">
        <v>0</v>
      </c>
      <c r="H83" s="4">
        <v>8719474.4600000009</v>
      </c>
      <c r="I83" s="14">
        <v>6936065</v>
      </c>
      <c r="J83" s="15">
        <f t="shared" si="4"/>
        <v>0.79546823972232827</v>
      </c>
      <c r="K83" s="19">
        <f t="shared" si="1"/>
        <v>1783409.4600000009</v>
      </c>
      <c r="L83" s="20">
        <f t="shared" si="3"/>
        <v>0.20453176027767167</v>
      </c>
    </row>
    <row r="84" spans="1:12" hidden="1" outlineLevel="2" x14ac:dyDescent="0.2">
      <c r="A84" s="2">
        <v>2</v>
      </c>
      <c r="B84" s="7" t="s">
        <v>13</v>
      </c>
      <c r="C84" s="7" t="s">
        <v>148</v>
      </c>
      <c r="D84" s="7" t="s">
        <v>670</v>
      </c>
      <c r="E84" s="7" t="s">
        <v>741</v>
      </c>
      <c r="F84" s="4">
        <v>4639899.33</v>
      </c>
      <c r="G84" s="4">
        <v>0</v>
      </c>
      <c r="H84" s="4">
        <v>4639899.33</v>
      </c>
      <c r="I84" s="14">
        <v>1285041</v>
      </c>
      <c r="J84" s="15">
        <f t="shared" si="4"/>
        <v>0.27695450021757262</v>
      </c>
      <c r="K84" s="19">
        <f t="shared" ref="K84:K152" si="5">H84-I84</f>
        <v>3354858.33</v>
      </c>
      <c r="L84" s="20">
        <f t="shared" si="3"/>
        <v>0.72304549978242738</v>
      </c>
    </row>
    <row r="85" spans="1:12" hidden="1" outlineLevel="2" x14ac:dyDescent="0.2">
      <c r="A85" s="2">
        <v>2</v>
      </c>
      <c r="B85" s="7" t="s">
        <v>13</v>
      </c>
      <c r="C85" s="7" t="s">
        <v>150</v>
      </c>
      <c r="D85" s="7" t="s">
        <v>671</v>
      </c>
      <c r="E85" s="7" t="s">
        <v>741</v>
      </c>
      <c r="F85" s="4">
        <v>4122328.08</v>
      </c>
      <c r="G85" s="4">
        <v>47123</v>
      </c>
      <c r="H85" s="4">
        <v>4169451.08</v>
      </c>
      <c r="I85" s="14">
        <v>3112893</v>
      </c>
      <c r="J85" s="15">
        <f t="shared" si="4"/>
        <v>0.74659540075476793</v>
      </c>
      <c r="K85" s="19">
        <f t="shared" si="5"/>
        <v>1056558.0800000001</v>
      </c>
      <c r="L85" s="20">
        <f t="shared" si="3"/>
        <v>0.25340459924523207</v>
      </c>
    </row>
    <row r="86" spans="1:12" hidden="1" outlineLevel="2" x14ac:dyDescent="0.2">
      <c r="A86" s="2">
        <v>2</v>
      </c>
      <c r="B86" s="7" t="s">
        <v>13</v>
      </c>
      <c r="C86" s="7" t="s">
        <v>152</v>
      </c>
      <c r="D86" s="7" t="s">
        <v>672</v>
      </c>
      <c r="E86" s="7" t="s">
        <v>741</v>
      </c>
      <c r="F86" s="4">
        <v>3749170.71</v>
      </c>
      <c r="G86" s="4">
        <v>0</v>
      </c>
      <c r="H86" s="4">
        <v>3749170.71</v>
      </c>
      <c r="I86" s="14">
        <v>3339982</v>
      </c>
      <c r="J86" s="15">
        <f t="shared" si="4"/>
        <v>0.89085887476166692</v>
      </c>
      <c r="K86" s="19">
        <f t="shared" si="5"/>
        <v>409188.70999999996</v>
      </c>
      <c r="L86" s="20">
        <f t="shared" si="3"/>
        <v>0.10914112523833303</v>
      </c>
    </row>
    <row r="87" spans="1:12" hidden="1" outlineLevel="2" x14ac:dyDescent="0.2">
      <c r="A87" s="2">
        <v>2</v>
      </c>
      <c r="B87" s="7" t="s">
        <v>13</v>
      </c>
      <c r="C87" s="7" t="s">
        <v>154</v>
      </c>
      <c r="D87" s="7" t="s">
        <v>673</v>
      </c>
      <c r="E87" s="7" t="s">
        <v>741</v>
      </c>
      <c r="F87" s="4">
        <v>1486265.89</v>
      </c>
      <c r="G87" s="4">
        <v>0</v>
      </c>
      <c r="H87" s="4">
        <v>1486265.89</v>
      </c>
      <c r="I87" s="14">
        <v>1412811</v>
      </c>
      <c r="J87" s="15">
        <f t="shared" si="4"/>
        <v>0.95057755782849873</v>
      </c>
      <c r="K87" s="19">
        <f t="shared" si="5"/>
        <v>73454.889999999898</v>
      </c>
      <c r="L87" s="20">
        <f t="shared" si="3"/>
        <v>4.9422442171501296E-2</v>
      </c>
    </row>
    <row r="88" spans="1:12" hidden="1" outlineLevel="2" x14ac:dyDescent="0.2">
      <c r="A88" s="2">
        <v>2</v>
      </c>
      <c r="B88" s="7" t="s">
        <v>13</v>
      </c>
      <c r="C88" s="7" t="s">
        <v>156</v>
      </c>
      <c r="D88" s="7" t="s">
        <v>675</v>
      </c>
      <c r="E88" s="7" t="s">
        <v>741</v>
      </c>
      <c r="F88" s="4">
        <v>8301122.8499999996</v>
      </c>
      <c r="G88" s="4">
        <v>0</v>
      </c>
      <c r="H88" s="4">
        <v>8301122.8499999996</v>
      </c>
      <c r="I88" s="14">
        <v>5728182.3600000003</v>
      </c>
      <c r="J88" s="15">
        <f t="shared" si="4"/>
        <v>0.69004910100806427</v>
      </c>
      <c r="K88" s="19">
        <f t="shared" si="5"/>
        <v>2572940.4899999993</v>
      </c>
      <c r="L88" s="20">
        <f t="shared" si="3"/>
        <v>0.30995089899193567</v>
      </c>
    </row>
    <row r="89" spans="1:12" hidden="1" outlineLevel="2" x14ac:dyDescent="0.2">
      <c r="A89" s="2">
        <v>2</v>
      </c>
      <c r="B89" s="7" t="s">
        <v>13</v>
      </c>
      <c r="C89" s="7" t="s">
        <v>158</v>
      </c>
      <c r="D89" s="7" t="s">
        <v>676</v>
      </c>
      <c r="E89" s="7" t="s">
        <v>741</v>
      </c>
      <c r="F89" s="4">
        <v>15768038.67</v>
      </c>
      <c r="G89" s="4">
        <v>0</v>
      </c>
      <c r="H89" s="4">
        <v>15768038.67</v>
      </c>
      <c r="I89" s="14">
        <v>12078689</v>
      </c>
      <c r="J89" s="15">
        <f t="shared" si="4"/>
        <v>0.76602355262996069</v>
      </c>
      <c r="K89" s="19">
        <f t="shared" si="5"/>
        <v>3689349.67</v>
      </c>
      <c r="L89" s="20">
        <f t="shared" ref="L89:L152" si="6">K89/H89</f>
        <v>0.23397644737003934</v>
      </c>
    </row>
    <row r="90" spans="1:12" hidden="1" outlineLevel="2" x14ac:dyDescent="0.2">
      <c r="A90" s="2">
        <v>2</v>
      </c>
      <c r="B90" s="7" t="s">
        <v>13</v>
      </c>
      <c r="C90" s="7" t="s">
        <v>160</v>
      </c>
      <c r="D90" s="7" t="s">
        <v>677</v>
      </c>
      <c r="E90" s="7" t="s">
        <v>741</v>
      </c>
      <c r="F90" s="4">
        <v>10919626.800000001</v>
      </c>
      <c r="G90" s="4">
        <v>0</v>
      </c>
      <c r="H90" s="4">
        <v>10919626.800000001</v>
      </c>
      <c r="I90" s="14">
        <v>9649512</v>
      </c>
      <c r="J90" s="15">
        <f t="shared" si="4"/>
        <v>0.88368514572311196</v>
      </c>
      <c r="K90" s="19">
        <f t="shared" si="5"/>
        <v>1270114.8000000007</v>
      </c>
      <c r="L90" s="20">
        <f t="shared" si="6"/>
        <v>0.11631485427688798</v>
      </c>
    </row>
    <row r="91" spans="1:12" outlineLevel="1" collapsed="1" x14ac:dyDescent="0.2">
      <c r="B91" s="7"/>
      <c r="C91" s="7"/>
      <c r="D91" s="7"/>
      <c r="E91" s="9" t="s">
        <v>808</v>
      </c>
      <c r="F91" s="4">
        <f>SUBTOTAL(9,F79:F90)</f>
        <v>78836508.739999995</v>
      </c>
      <c r="G91" s="4">
        <f>SUBTOTAL(9,G79:G90)</f>
        <v>47123</v>
      </c>
      <c r="H91" s="4">
        <f>SUBTOTAL(9,H79:H90)</f>
        <v>78883631.739999995</v>
      </c>
      <c r="I91" s="14">
        <f>SUBTOTAL(9,I79:I90)</f>
        <v>56699339.359999999</v>
      </c>
      <c r="J91" s="15">
        <f t="shared" si="4"/>
        <v>0.71877191895627601</v>
      </c>
      <c r="K91" s="19">
        <f>SUBTOTAL(9,K79:K90)</f>
        <v>22184292.379999999</v>
      </c>
      <c r="L91" s="20">
        <f t="shared" si="6"/>
        <v>0.28122808104372404</v>
      </c>
    </row>
    <row r="92" spans="1:12" hidden="1" outlineLevel="2" x14ac:dyDescent="0.2">
      <c r="A92" s="2">
        <v>2</v>
      </c>
      <c r="B92" s="7" t="s">
        <v>13</v>
      </c>
      <c r="C92" s="7" t="s">
        <v>162</v>
      </c>
      <c r="D92" s="7" t="s">
        <v>666</v>
      </c>
      <c r="E92" s="7" t="s">
        <v>742</v>
      </c>
      <c r="F92" s="4">
        <v>2699175.75</v>
      </c>
      <c r="G92" s="4">
        <v>353890</v>
      </c>
      <c r="H92" s="4">
        <v>3053065.75</v>
      </c>
      <c r="I92" s="14">
        <v>1059231</v>
      </c>
      <c r="J92" s="15">
        <f t="shared" si="4"/>
        <v>0.34694012076222075</v>
      </c>
      <c r="K92" s="19">
        <f t="shared" si="5"/>
        <v>1993834.75</v>
      </c>
      <c r="L92" s="20">
        <f t="shared" si="6"/>
        <v>0.65305987923777931</v>
      </c>
    </row>
    <row r="93" spans="1:12" hidden="1" outlineLevel="2" x14ac:dyDescent="0.2">
      <c r="A93" s="2">
        <v>2</v>
      </c>
      <c r="B93" s="7" t="s">
        <v>13</v>
      </c>
      <c r="C93" s="7" t="s">
        <v>164</v>
      </c>
      <c r="D93" s="7" t="s">
        <v>667</v>
      </c>
      <c r="E93" s="7" t="s">
        <v>742</v>
      </c>
      <c r="F93" s="4">
        <v>94945.88</v>
      </c>
      <c r="G93" s="4">
        <v>357191</v>
      </c>
      <c r="H93" s="4">
        <v>452136.88</v>
      </c>
      <c r="I93" s="14">
        <v>175020</v>
      </c>
      <c r="J93" s="15">
        <f t="shared" si="4"/>
        <v>0.38709516463244492</v>
      </c>
      <c r="K93" s="19">
        <f t="shared" si="5"/>
        <v>277116.88</v>
      </c>
      <c r="L93" s="20">
        <f t="shared" si="6"/>
        <v>0.61290483536755502</v>
      </c>
    </row>
    <row r="94" spans="1:12" hidden="1" outlineLevel="2" x14ac:dyDescent="0.2">
      <c r="A94" s="2">
        <v>2</v>
      </c>
      <c r="B94" s="7" t="s">
        <v>13</v>
      </c>
      <c r="C94" s="7" t="s">
        <v>166</v>
      </c>
      <c r="D94" s="7" t="s">
        <v>674</v>
      </c>
      <c r="E94" s="7" t="s">
        <v>742</v>
      </c>
      <c r="F94" s="4">
        <v>4828676.21</v>
      </c>
      <c r="G94" s="4">
        <v>633090</v>
      </c>
      <c r="H94" s="4">
        <v>5461766.21</v>
      </c>
      <c r="I94" s="14">
        <v>1120759</v>
      </c>
      <c r="J94" s="15">
        <f t="shared" si="4"/>
        <v>0.20520083740457284</v>
      </c>
      <c r="K94" s="19">
        <f t="shared" si="5"/>
        <v>4341007.21</v>
      </c>
      <c r="L94" s="20">
        <f t="shared" si="6"/>
        <v>0.79479916259542716</v>
      </c>
    </row>
    <row r="95" spans="1:12" hidden="1" outlineLevel="2" x14ac:dyDescent="0.2">
      <c r="A95" s="2">
        <v>2</v>
      </c>
      <c r="B95" s="7" t="s">
        <v>13</v>
      </c>
      <c r="C95" s="7" t="s">
        <v>168</v>
      </c>
      <c r="D95" s="7" t="s">
        <v>668</v>
      </c>
      <c r="E95" s="7" t="s">
        <v>742</v>
      </c>
      <c r="F95" s="4">
        <v>2821249.02</v>
      </c>
      <c r="G95" s="4">
        <v>369895</v>
      </c>
      <c r="H95" s="4">
        <v>3191144.02</v>
      </c>
      <c r="I95" s="14">
        <v>1291860</v>
      </c>
      <c r="J95" s="15">
        <f t="shared" si="4"/>
        <v>0.40482660509944646</v>
      </c>
      <c r="K95" s="19">
        <f t="shared" si="5"/>
        <v>1899284.02</v>
      </c>
      <c r="L95" s="20">
        <f t="shared" si="6"/>
        <v>0.59517339490055354</v>
      </c>
    </row>
    <row r="96" spans="1:12" hidden="1" outlineLevel="2" x14ac:dyDescent="0.2">
      <c r="A96" s="2">
        <v>2</v>
      </c>
      <c r="B96" s="7" t="s">
        <v>13</v>
      </c>
      <c r="C96" s="7" t="s">
        <v>170</v>
      </c>
      <c r="D96" s="7" t="s">
        <v>669</v>
      </c>
      <c r="E96" s="7" t="s">
        <v>742</v>
      </c>
      <c r="F96" s="4">
        <v>4937185.79</v>
      </c>
      <c r="G96" s="4">
        <v>647317</v>
      </c>
      <c r="H96" s="4">
        <v>5584502.79</v>
      </c>
      <c r="I96" s="14">
        <v>2191844</v>
      </c>
      <c r="J96" s="15">
        <f t="shared" si="4"/>
        <v>0.39248686631957075</v>
      </c>
      <c r="K96" s="19">
        <f t="shared" si="5"/>
        <v>3392658.79</v>
      </c>
      <c r="L96" s="20">
        <f t="shared" si="6"/>
        <v>0.60751313368042925</v>
      </c>
    </row>
    <row r="97" spans="1:12" hidden="1" outlineLevel="2" x14ac:dyDescent="0.2">
      <c r="A97" s="2">
        <v>2</v>
      </c>
      <c r="B97" s="7" t="s">
        <v>13</v>
      </c>
      <c r="C97" s="7" t="s">
        <v>172</v>
      </c>
      <c r="D97" s="7" t="s">
        <v>670</v>
      </c>
      <c r="E97" s="7" t="s">
        <v>742</v>
      </c>
      <c r="F97" s="4">
        <v>2102373.0699999998</v>
      </c>
      <c r="G97" s="4">
        <v>275643</v>
      </c>
      <c r="H97" s="4">
        <v>2378016.0699999998</v>
      </c>
      <c r="I97" s="14">
        <v>194345.5</v>
      </c>
      <c r="J97" s="15">
        <f t="shared" si="4"/>
        <v>8.1725898513377165E-2</v>
      </c>
      <c r="K97" s="19">
        <f t="shared" si="5"/>
        <v>2183670.5699999998</v>
      </c>
      <c r="L97" s="20">
        <f t="shared" si="6"/>
        <v>0.91827410148662281</v>
      </c>
    </row>
    <row r="98" spans="1:12" hidden="1" outlineLevel="2" x14ac:dyDescent="0.2">
      <c r="A98" s="2">
        <v>2</v>
      </c>
      <c r="B98" s="7" t="s">
        <v>13</v>
      </c>
      <c r="C98" s="7" t="s">
        <v>174</v>
      </c>
      <c r="D98" s="7" t="s">
        <v>671</v>
      </c>
      <c r="E98" s="7" t="s">
        <v>742</v>
      </c>
      <c r="F98" s="4">
        <v>2834812.72</v>
      </c>
      <c r="G98" s="4">
        <v>371674</v>
      </c>
      <c r="H98" s="4">
        <v>3206486.72</v>
      </c>
      <c r="I98" s="14">
        <v>1156408</v>
      </c>
      <c r="J98" s="15">
        <f t="shared" si="4"/>
        <v>0.36064643361442017</v>
      </c>
      <c r="K98" s="19">
        <f t="shared" si="5"/>
        <v>2050078.7200000002</v>
      </c>
      <c r="L98" s="20">
        <f t="shared" si="6"/>
        <v>0.63935356638557983</v>
      </c>
    </row>
    <row r="99" spans="1:12" hidden="1" outlineLevel="2" x14ac:dyDescent="0.2">
      <c r="A99" s="2">
        <v>2</v>
      </c>
      <c r="B99" s="7" t="s">
        <v>13</v>
      </c>
      <c r="C99" s="7" t="s">
        <v>176</v>
      </c>
      <c r="D99" s="7" t="s">
        <v>672</v>
      </c>
      <c r="E99" s="7" t="s">
        <v>742</v>
      </c>
      <c r="F99" s="4">
        <v>3173905.15</v>
      </c>
      <c r="G99" s="4">
        <v>416132</v>
      </c>
      <c r="H99" s="4">
        <v>3590037.15</v>
      </c>
      <c r="I99" s="14">
        <v>1494135</v>
      </c>
      <c r="J99" s="15">
        <f t="shared" si="4"/>
        <v>0.41618928650919396</v>
      </c>
      <c r="K99" s="19">
        <f t="shared" si="5"/>
        <v>2095902.15</v>
      </c>
      <c r="L99" s="20">
        <f t="shared" si="6"/>
        <v>0.58381071349080604</v>
      </c>
    </row>
    <row r="100" spans="1:12" hidden="1" outlineLevel="2" x14ac:dyDescent="0.2">
      <c r="A100" s="2">
        <v>2</v>
      </c>
      <c r="B100" s="7" t="s">
        <v>13</v>
      </c>
      <c r="C100" s="7" t="s">
        <v>178</v>
      </c>
      <c r="D100" s="7" t="s">
        <v>673</v>
      </c>
      <c r="E100" s="7" t="s">
        <v>742</v>
      </c>
      <c r="F100" s="4">
        <v>976586.2</v>
      </c>
      <c r="G100" s="4">
        <v>128044</v>
      </c>
      <c r="H100" s="4">
        <v>1104630.2</v>
      </c>
      <c r="I100" s="14">
        <v>411838.64</v>
      </c>
      <c r="J100" s="15">
        <f t="shared" si="4"/>
        <v>0.37282942291456456</v>
      </c>
      <c r="K100" s="19">
        <f t="shared" si="5"/>
        <v>692791.55999999994</v>
      </c>
      <c r="L100" s="20">
        <f t="shared" si="6"/>
        <v>0.62717057708543544</v>
      </c>
    </row>
    <row r="101" spans="1:12" hidden="1" outlineLevel="2" x14ac:dyDescent="0.2">
      <c r="A101" s="2">
        <v>2</v>
      </c>
      <c r="B101" s="7" t="s">
        <v>13</v>
      </c>
      <c r="C101" s="7" t="s">
        <v>180</v>
      </c>
      <c r="D101" s="7" t="s">
        <v>675</v>
      </c>
      <c r="E101" s="7" t="s">
        <v>742</v>
      </c>
      <c r="F101" s="4">
        <v>2834812.72</v>
      </c>
      <c r="G101" s="4">
        <v>0</v>
      </c>
      <c r="H101" s="4">
        <v>2834812.72</v>
      </c>
      <c r="I101" s="14">
        <v>768690.05</v>
      </c>
      <c r="J101" s="15">
        <f t="shared" si="4"/>
        <v>0.27116078765160895</v>
      </c>
      <c r="K101" s="19">
        <f t="shared" si="5"/>
        <v>2066122.6700000002</v>
      </c>
      <c r="L101" s="20">
        <f t="shared" si="6"/>
        <v>0.728839212348391</v>
      </c>
    </row>
    <row r="102" spans="1:12" hidden="1" outlineLevel="2" x14ac:dyDescent="0.2">
      <c r="A102" s="2">
        <v>2</v>
      </c>
      <c r="B102" s="7" t="s">
        <v>13</v>
      </c>
      <c r="C102" s="7" t="s">
        <v>182</v>
      </c>
      <c r="D102" s="7" t="s">
        <v>676</v>
      </c>
      <c r="E102" s="7" t="s">
        <v>742</v>
      </c>
      <c r="F102" s="4">
        <v>6714030.1299999999</v>
      </c>
      <c r="G102" s="4">
        <v>0</v>
      </c>
      <c r="H102" s="4">
        <v>6714030.1299999999</v>
      </c>
      <c r="I102" s="14">
        <v>2166712.2200000002</v>
      </c>
      <c r="J102" s="15">
        <f t="shared" si="4"/>
        <v>0.32271410435270126</v>
      </c>
      <c r="K102" s="19">
        <f t="shared" si="5"/>
        <v>4547317.91</v>
      </c>
      <c r="L102" s="20">
        <f t="shared" si="6"/>
        <v>0.6772858956472988</v>
      </c>
    </row>
    <row r="103" spans="1:12" hidden="1" outlineLevel="2" x14ac:dyDescent="0.2">
      <c r="A103" s="2">
        <v>2</v>
      </c>
      <c r="B103" s="7" t="s">
        <v>13</v>
      </c>
      <c r="C103" s="7" t="s">
        <v>184</v>
      </c>
      <c r="D103" s="7" t="s">
        <v>677</v>
      </c>
      <c r="E103" s="7" t="s">
        <v>742</v>
      </c>
      <c r="F103" s="4">
        <v>6402065.0899999999</v>
      </c>
      <c r="G103" s="4">
        <v>0</v>
      </c>
      <c r="H103" s="4">
        <v>6402065.0899999999</v>
      </c>
      <c r="I103" s="14">
        <v>3260886.43</v>
      </c>
      <c r="J103" s="15">
        <f t="shared" si="4"/>
        <v>0.50934915283718241</v>
      </c>
      <c r="K103" s="19">
        <f t="shared" si="5"/>
        <v>3141178.6599999997</v>
      </c>
      <c r="L103" s="20">
        <f t="shared" si="6"/>
        <v>0.49065084716281754</v>
      </c>
    </row>
    <row r="104" spans="1:12" outlineLevel="1" collapsed="1" x14ac:dyDescent="0.2">
      <c r="B104" s="7"/>
      <c r="C104" s="7"/>
      <c r="D104" s="7"/>
      <c r="E104" s="9" t="s">
        <v>809</v>
      </c>
      <c r="F104" s="4">
        <f>SUBTOTAL(9,F92:F103)</f>
        <v>40419817.729999989</v>
      </c>
      <c r="G104" s="4">
        <f>SUBTOTAL(9,G92:G103)</f>
        <v>3552876</v>
      </c>
      <c r="H104" s="4">
        <f>SUBTOTAL(9,H92:H103)</f>
        <v>43972693.729999989</v>
      </c>
      <c r="I104" s="14">
        <f>SUBTOTAL(9,I92:I103)</f>
        <v>15291729.840000002</v>
      </c>
      <c r="J104" s="15">
        <f t="shared" si="4"/>
        <v>0.34775513035189271</v>
      </c>
      <c r="K104" s="19">
        <f>SUBTOTAL(9,K92:K103)</f>
        <v>28680963.890000001</v>
      </c>
      <c r="L104" s="20">
        <f t="shared" si="6"/>
        <v>0.65224486964810757</v>
      </c>
    </row>
    <row r="105" spans="1:12" hidden="1" outlineLevel="2" x14ac:dyDescent="0.2">
      <c r="A105" s="2">
        <v>2</v>
      </c>
      <c r="B105" s="7" t="s">
        <v>13</v>
      </c>
      <c r="C105" s="7" t="s">
        <v>186</v>
      </c>
      <c r="D105" s="7" t="s">
        <v>666</v>
      </c>
      <c r="E105" s="7" t="s">
        <v>743</v>
      </c>
      <c r="F105" s="4">
        <v>16419046.35</v>
      </c>
      <c r="G105" s="4">
        <v>0</v>
      </c>
      <c r="H105" s="4">
        <v>16419046.35</v>
      </c>
      <c r="I105" s="14">
        <v>5756469.7699999996</v>
      </c>
      <c r="J105" s="15">
        <f t="shared" si="4"/>
        <v>0.35059708385560406</v>
      </c>
      <c r="K105" s="19">
        <f t="shared" si="5"/>
        <v>10662576.58</v>
      </c>
      <c r="L105" s="20">
        <f t="shared" si="6"/>
        <v>0.64940291614439594</v>
      </c>
    </row>
    <row r="106" spans="1:12" hidden="1" outlineLevel="2" x14ac:dyDescent="0.2">
      <c r="A106" s="2">
        <v>2</v>
      </c>
      <c r="B106" s="7" t="s">
        <v>13</v>
      </c>
      <c r="C106" s="7" t="s">
        <v>188</v>
      </c>
      <c r="D106" s="7" t="s">
        <v>667</v>
      </c>
      <c r="E106" s="7" t="s">
        <v>743</v>
      </c>
      <c r="F106" s="4">
        <v>2020854.38</v>
      </c>
      <c r="G106" s="4">
        <v>52285</v>
      </c>
      <c r="H106" s="4">
        <v>2073139.38</v>
      </c>
      <c r="I106" s="14">
        <v>1118350.1200000001</v>
      </c>
      <c r="J106" s="15">
        <f t="shared" si="4"/>
        <v>0.53944762749140396</v>
      </c>
      <c r="K106" s="19">
        <f t="shared" si="5"/>
        <v>954789.25999999978</v>
      </c>
      <c r="L106" s="20">
        <f t="shared" si="6"/>
        <v>0.46055237250859604</v>
      </c>
    </row>
    <row r="107" spans="1:12" hidden="1" outlineLevel="2" x14ac:dyDescent="0.2">
      <c r="A107" s="2">
        <v>2</v>
      </c>
      <c r="B107" s="7" t="s">
        <v>13</v>
      </c>
      <c r="C107" s="7" t="s">
        <v>190</v>
      </c>
      <c r="D107" s="7" t="s">
        <v>674</v>
      </c>
      <c r="E107" s="7" t="s">
        <v>743</v>
      </c>
      <c r="F107" s="4">
        <v>13636314.060000001</v>
      </c>
      <c r="G107" s="4">
        <v>0</v>
      </c>
      <c r="H107" s="4">
        <v>13636314.060000001</v>
      </c>
      <c r="I107" s="14">
        <v>3678801.64</v>
      </c>
      <c r="J107" s="15">
        <f t="shared" si="4"/>
        <v>0.26977976774465695</v>
      </c>
      <c r="K107" s="19">
        <f t="shared" si="5"/>
        <v>9957512.4199999999</v>
      </c>
      <c r="L107" s="20">
        <f t="shared" si="6"/>
        <v>0.73022023225534305</v>
      </c>
    </row>
    <row r="108" spans="1:12" hidden="1" outlineLevel="2" x14ac:dyDescent="0.2">
      <c r="A108" s="2">
        <v>2</v>
      </c>
      <c r="B108" s="7" t="s">
        <v>13</v>
      </c>
      <c r="C108" s="7" t="s">
        <v>192</v>
      </c>
      <c r="D108" s="7" t="s">
        <v>668</v>
      </c>
      <c r="E108" s="7" t="s">
        <v>743</v>
      </c>
      <c r="F108" s="4">
        <v>7302486.5999999996</v>
      </c>
      <c r="G108" s="4">
        <v>0</v>
      </c>
      <c r="H108" s="4">
        <v>7302486.5999999996</v>
      </c>
      <c r="I108" s="14">
        <v>3551629.58</v>
      </c>
      <c r="J108" s="15">
        <f t="shared" si="4"/>
        <v>0.48635893149054188</v>
      </c>
      <c r="K108" s="19">
        <f t="shared" si="5"/>
        <v>3750857.0199999996</v>
      </c>
      <c r="L108" s="20">
        <f t="shared" si="6"/>
        <v>0.51364106850945812</v>
      </c>
    </row>
    <row r="109" spans="1:12" hidden="1" outlineLevel="2" x14ac:dyDescent="0.2">
      <c r="A109" s="2">
        <v>2</v>
      </c>
      <c r="B109" s="7" t="s">
        <v>13</v>
      </c>
      <c r="C109" s="7" t="s">
        <v>194</v>
      </c>
      <c r="D109" s="7" t="s">
        <v>669</v>
      </c>
      <c r="E109" s="7" t="s">
        <v>743</v>
      </c>
      <c r="F109" s="4">
        <v>16249508.98</v>
      </c>
      <c r="G109" s="4">
        <v>0</v>
      </c>
      <c r="H109" s="4">
        <v>16249508.98</v>
      </c>
      <c r="I109" s="14">
        <v>7494318.6600000001</v>
      </c>
      <c r="J109" s="15">
        <f t="shared" si="4"/>
        <v>0.46120277660229952</v>
      </c>
      <c r="K109" s="19">
        <f t="shared" si="5"/>
        <v>8755190.3200000003</v>
      </c>
      <c r="L109" s="20">
        <f t="shared" si="6"/>
        <v>0.53879722339770053</v>
      </c>
    </row>
    <row r="110" spans="1:12" hidden="1" outlineLevel="2" x14ac:dyDescent="0.2">
      <c r="A110" s="2">
        <v>2</v>
      </c>
      <c r="B110" s="7" t="s">
        <v>13</v>
      </c>
      <c r="C110" s="7" t="s">
        <v>196</v>
      </c>
      <c r="D110" s="7" t="s">
        <v>670</v>
      </c>
      <c r="E110" s="7" t="s">
        <v>743</v>
      </c>
      <c r="F110" s="4">
        <v>8646861.25</v>
      </c>
      <c r="G110" s="4">
        <v>0</v>
      </c>
      <c r="H110" s="4">
        <v>8646861.25</v>
      </c>
      <c r="I110" s="14">
        <v>1290006.27</v>
      </c>
      <c r="J110" s="15">
        <f t="shared" si="4"/>
        <v>0.14918780730984899</v>
      </c>
      <c r="K110" s="19">
        <f t="shared" si="5"/>
        <v>7356854.9800000004</v>
      </c>
      <c r="L110" s="20">
        <f t="shared" si="6"/>
        <v>0.85081219269015107</v>
      </c>
    </row>
    <row r="111" spans="1:12" hidden="1" outlineLevel="2" x14ac:dyDescent="0.2">
      <c r="A111" s="2">
        <v>2</v>
      </c>
      <c r="B111" s="7" t="s">
        <v>13</v>
      </c>
      <c r="C111" s="7" t="s">
        <v>198</v>
      </c>
      <c r="D111" s="7" t="s">
        <v>671</v>
      </c>
      <c r="E111" s="7" t="s">
        <v>743</v>
      </c>
      <c r="F111" s="4">
        <v>7682321.6200000001</v>
      </c>
      <c r="G111" s="4">
        <v>87818</v>
      </c>
      <c r="H111" s="4">
        <v>7770139.6200000001</v>
      </c>
      <c r="I111" s="14">
        <v>3867238.37</v>
      </c>
      <c r="J111" s="15">
        <f t="shared" si="4"/>
        <v>0.49770513261382038</v>
      </c>
      <c r="K111" s="19">
        <f t="shared" si="5"/>
        <v>3902901.25</v>
      </c>
      <c r="L111" s="20">
        <f t="shared" si="6"/>
        <v>0.50229486738617957</v>
      </c>
    </row>
    <row r="112" spans="1:12" hidden="1" outlineLevel="2" x14ac:dyDescent="0.2">
      <c r="A112" s="2">
        <v>2</v>
      </c>
      <c r="B112" s="7" t="s">
        <v>13</v>
      </c>
      <c r="C112" s="7" t="s">
        <v>200</v>
      </c>
      <c r="D112" s="7" t="s">
        <v>672</v>
      </c>
      <c r="E112" s="7" t="s">
        <v>743</v>
      </c>
      <c r="F112" s="4">
        <v>6986909.9699999997</v>
      </c>
      <c r="G112" s="4">
        <v>0</v>
      </c>
      <c r="H112" s="4">
        <v>6986909.9699999997</v>
      </c>
      <c r="I112" s="14">
        <v>3411741.6</v>
      </c>
      <c r="J112" s="15">
        <f t="shared" si="4"/>
        <v>0.48830478919137987</v>
      </c>
      <c r="K112" s="19">
        <f t="shared" si="5"/>
        <v>3575168.3699999996</v>
      </c>
      <c r="L112" s="20">
        <f t="shared" si="6"/>
        <v>0.51169521080862013</v>
      </c>
    </row>
    <row r="113" spans="1:12" hidden="1" outlineLevel="2" x14ac:dyDescent="0.2">
      <c r="A113" s="2">
        <v>2</v>
      </c>
      <c r="B113" s="7" t="s">
        <v>13</v>
      </c>
      <c r="C113" s="7" t="s">
        <v>202</v>
      </c>
      <c r="D113" s="7" t="s">
        <v>673</v>
      </c>
      <c r="E113" s="7" t="s">
        <v>743</v>
      </c>
      <c r="F113" s="4">
        <v>2769787.44</v>
      </c>
      <c r="G113" s="4">
        <v>0</v>
      </c>
      <c r="H113" s="4">
        <v>2769787.44</v>
      </c>
      <c r="I113" s="14">
        <v>1383479.46</v>
      </c>
      <c r="J113" s="15">
        <f t="shared" si="4"/>
        <v>0.49948939764128614</v>
      </c>
      <c r="K113" s="19">
        <f t="shared" si="5"/>
        <v>1386307.98</v>
      </c>
      <c r="L113" s="20">
        <f t="shared" si="6"/>
        <v>0.50051060235871381</v>
      </c>
    </row>
    <row r="114" spans="1:12" hidden="1" outlineLevel="2" x14ac:dyDescent="0.2">
      <c r="A114" s="2">
        <v>2</v>
      </c>
      <c r="B114" s="7" t="s">
        <v>13</v>
      </c>
      <c r="C114" s="7" t="s">
        <v>204</v>
      </c>
      <c r="D114" s="7" t="s">
        <v>675</v>
      </c>
      <c r="E114" s="7" t="s">
        <v>743</v>
      </c>
      <c r="F114" s="4">
        <v>15469873.890000001</v>
      </c>
      <c r="G114" s="4">
        <v>0</v>
      </c>
      <c r="H114" s="4">
        <v>15469873.890000001</v>
      </c>
      <c r="I114" s="14">
        <v>5974933.1299999999</v>
      </c>
      <c r="J114" s="15">
        <f t="shared" si="4"/>
        <v>0.38623024159636504</v>
      </c>
      <c r="K114" s="19">
        <f t="shared" si="5"/>
        <v>9494940.7600000016</v>
      </c>
      <c r="L114" s="20">
        <f t="shared" si="6"/>
        <v>0.61376975840363501</v>
      </c>
    </row>
    <row r="115" spans="1:12" hidden="1" outlineLevel="2" x14ac:dyDescent="0.2">
      <c r="A115" s="2">
        <v>2</v>
      </c>
      <c r="B115" s="7" t="s">
        <v>13</v>
      </c>
      <c r="C115" s="7" t="s">
        <v>206</v>
      </c>
      <c r="D115" s="7" t="s">
        <v>676</v>
      </c>
      <c r="E115" s="7" t="s">
        <v>743</v>
      </c>
      <c r="F115" s="4">
        <v>29385129.469999999</v>
      </c>
      <c r="G115" s="4">
        <v>0</v>
      </c>
      <c r="H115" s="4">
        <v>29385129.469999999</v>
      </c>
      <c r="I115" s="14">
        <v>11838235.41</v>
      </c>
      <c r="J115" s="15">
        <f t="shared" si="4"/>
        <v>0.40286483753920316</v>
      </c>
      <c r="K115" s="19">
        <f t="shared" si="5"/>
        <v>17546894.059999999</v>
      </c>
      <c r="L115" s="20">
        <f t="shared" si="6"/>
        <v>0.5971351624607969</v>
      </c>
    </row>
    <row r="116" spans="1:12" hidden="1" outlineLevel="2" x14ac:dyDescent="0.2">
      <c r="A116" s="2">
        <v>2</v>
      </c>
      <c r="B116" s="7" t="s">
        <v>13</v>
      </c>
      <c r="C116" s="7" t="s">
        <v>208</v>
      </c>
      <c r="D116" s="7" t="s">
        <v>677</v>
      </c>
      <c r="E116" s="7" t="s">
        <v>743</v>
      </c>
      <c r="F116" s="4">
        <v>20349686.719999999</v>
      </c>
      <c r="G116" s="4">
        <v>0</v>
      </c>
      <c r="H116" s="4">
        <v>20349686.719999999</v>
      </c>
      <c r="I116" s="14">
        <v>10634593.460000001</v>
      </c>
      <c r="J116" s="15">
        <f t="shared" si="4"/>
        <v>0.52259249030837174</v>
      </c>
      <c r="K116" s="19">
        <f t="shared" si="5"/>
        <v>9715093.2599999979</v>
      </c>
      <c r="L116" s="20">
        <f t="shared" si="6"/>
        <v>0.47740750969162826</v>
      </c>
    </row>
    <row r="117" spans="1:12" outlineLevel="1" collapsed="1" x14ac:dyDescent="0.2">
      <c r="B117" s="7"/>
      <c r="C117" s="7"/>
      <c r="D117" s="7"/>
      <c r="E117" s="9" t="s">
        <v>810</v>
      </c>
      <c r="F117" s="4">
        <f>SUBTOTAL(9,F105:F116)</f>
        <v>146918780.73000002</v>
      </c>
      <c r="G117" s="4">
        <f>SUBTOTAL(9,G105:G116)</f>
        <v>140103</v>
      </c>
      <c r="H117" s="4">
        <f>SUBTOTAL(9,H105:H116)</f>
        <v>147058883.73000002</v>
      </c>
      <c r="I117" s="14">
        <f>SUBTOTAL(9,I105:I116)</f>
        <v>59999797.470000006</v>
      </c>
      <c r="J117" s="15">
        <f t="shared" si="4"/>
        <v>0.40799845577612015</v>
      </c>
      <c r="K117" s="19">
        <f>SUBTOTAL(9,K105:K116)</f>
        <v>87059086.25999999</v>
      </c>
      <c r="L117" s="20">
        <f t="shared" si="6"/>
        <v>0.59200154422387974</v>
      </c>
    </row>
    <row r="118" spans="1:12" hidden="1" outlineLevel="2" x14ac:dyDescent="0.2">
      <c r="A118" s="2">
        <v>2</v>
      </c>
      <c r="B118" s="7" t="s">
        <v>13</v>
      </c>
      <c r="C118" s="7" t="s">
        <v>210</v>
      </c>
      <c r="D118" s="7" t="s">
        <v>666</v>
      </c>
      <c r="E118" s="7" t="s">
        <v>744</v>
      </c>
      <c r="F118" s="4">
        <v>572890.66</v>
      </c>
      <c r="G118" s="4">
        <v>0</v>
      </c>
      <c r="H118" s="4">
        <v>572890.66</v>
      </c>
      <c r="I118" s="14">
        <v>200853.79</v>
      </c>
      <c r="J118" s="15">
        <f t="shared" si="4"/>
        <v>0.350597075539685</v>
      </c>
      <c r="K118" s="19">
        <f t="shared" si="5"/>
        <v>372036.87</v>
      </c>
      <c r="L118" s="20">
        <f t="shared" si="6"/>
        <v>0.649402924460315</v>
      </c>
    </row>
    <row r="119" spans="1:12" hidden="1" outlineLevel="2" x14ac:dyDescent="0.2">
      <c r="A119" s="2">
        <v>2</v>
      </c>
      <c r="B119" s="7" t="s">
        <v>13</v>
      </c>
      <c r="C119" s="7" t="s">
        <v>212</v>
      </c>
      <c r="D119" s="7" t="s">
        <v>667</v>
      </c>
      <c r="E119" s="7" t="s">
        <v>744</v>
      </c>
      <c r="F119" s="4">
        <v>70511.320000000007</v>
      </c>
      <c r="G119" s="4">
        <v>1824</v>
      </c>
      <c r="H119" s="4">
        <v>72335.320000000007</v>
      </c>
      <c r="I119" s="14">
        <v>39021.300000000003</v>
      </c>
      <c r="J119" s="15">
        <f t="shared" si="4"/>
        <v>0.53945016072369623</v>
      </c>
      <c r="K119" s="19">
        <f t="shared" si="5"/>
        <v>33314.020000000004</v>
      </c>
      <c r="L119" s="20">
        <f t="shared" si="6"/>
        <v>0.46054983927630377</v>
      </c>
    </row>
    <row r="120" spans="1:12" hidden="1" outlineLevel="2" x14ac:dyDescent="0.2">
      <c r="A120" s="2">
        <v>2</v>
      </c>
      <c r="B120" s="7" t="s">
        <v>13</v>
      </c>
      <c r="C120" s="7" t="s">
        <v>214</v>
      </c>
      <c r="D120" s="7" t="s">
        <v>674</v>
      </c>
      <c r="E120" s="7" t="s">
        <v>744</v>
      </c>
      <c r="F120" s="4">
        <v>475796.02</v>
      </c>
      <c r="G120" s="4">
        <v>0</v>
      </c>
      <c r="H120" s="4">
        <v>475796.02</v>
      </c>
      <c r="I120" s="14">
        <v>128360.16</v>
      </c>
      <c r="J120" s="15">
        <f t="shared" si="4"/>
        <v>0.26977981026407072</v>
      </c>
      <c r="K120" s="19">
        <f t="shared" si="5"/>
        <v>347435.86</v>
      </c>
      <c r="L120" s="20">
        <f t="shared" si="6"/>
        <v>0.73022018973592917</v>
      </c>
    </row>
    <row r="121" spans="1:12" hidden="1" outlineLevel="2" x14ac:dyDescent="0.2">
      <c r="A121" s="2">
        <v>2</v>
      </c>
      <c r="B121" s="7" t="s">
        <v>13</v>
      </c>
      <c r="C121" s="7" t="s">
        <v>216</v>
      </c>
      <c r="D121" s="7" t="s">
        <v>668</v>
      </c>
      <c r="E121" s="7" t="s">
        <v>744</v>
      </c>
      <c r="F121" s="4">
        <v>254797.16</v>
      </c>
      <c r="G121" s="4">
        <v>0</v>
      </c>
      <c r="H121" s="4">
        <v>254797.16</v>
      </c>
      <c r="I121" s="14">
        <v>123922.88</v>
      </c>
      <c r="J121" s="15">
        <f t="shared" si="4"/>
        <v>0.48635895313746824</v>
      </c>
      <c r="K121" s="19">
        <f t="shared" si="5"/>
        <v>130874.28</v>
      </c>
      <c r="L121" s="20">
        <f t="shared" si="6"/>
        <v>0.51364104686253176</v>
      </c>
    </row>
    <row r="122" spans="1:12" hidden="1" outlineLevel="2" x14ac:dyDescent="0.2">
      <c r="A122" s="2">
        <v>2</v>
      </c>
      <c r="B122" s="7" t="s">
        <v>13</v>
      </c>
      <c r="C122" s="7" t="s">
        <v>218</v>
      </c>
      <c r="D122" s="7" t="s">
        <v>669</v>
      </c>
      <c r="E122" s="7" t="s">
        <v>744</v>
      </c>
      <c r="F122" s="4">
        <v>566975.18999999994</v>
      </c>
      <c r="G122" s="4">
        <v>0</v>
      </c>
      <c r="H122" s="4">
        <v>566975.18999999994</v>
      </c>
      <c r="I122" s="14">
        <v>261490.52</v>
      </c>
      <c r="J122" s="15">
        <f t="shared" si="4"/>
        <v>0.46120275562674978</v>
      </c>
      <c r="K122" s="19">
        <f t="shared" si="5"/>
        <v>305484.66999999993</v>
      </c>
      <c r="L122" s="20">
        <f t="shared" si="6"/>
        <v>0.53879724437325016</v>
      </c>
    </row>
    <row r="123" spans="1:12" hidden="1" outlineLevel="2" x14ac:dyDescent="0.2">
      <c r="A123" s="2">
        <v>2</v>
      </c>
      <c r="B123" s="7" t="s">
        <v>13</v>
      </c>
      <c r="C123" s="7" t="s">
        <v>220</v>
      </c>
      <c r="D123" s="7" t="s">
        <v>670</v>
      </c>
      <c r="E123" s="7" t="s">
        <v>744</v>
      </c>
      <c r="F123" s="4">
        <v>301704.86</v>
      </c>
      <c r="G123" s="4">
        <v>0</v>
      </c>
      <c r="H123" s="4">
        <v>301704.86</v>
      </c>
      <c r="I123" s="14">
        <v>45010.69</v>
      </c>
      <c r="J123" s="15">
        <f t="shared" si="4"/>
        <v>0.14918781885051505</v>
      </c>
      <c r="K123" s="19">
        <f t="shared" si="5"/>
        <v>256694.16999999998</v>
      </c>
      <c r="L123" s="20">
        <f t="shared" si="6"/>
        <v>0.85081218114948498</v>
      </c>
    </row>
    <row r="124" spans="1:12" hidden="1" outlineLevel="2" x14ac:dyDescent="0.2">
      <c r="A124" s="2">
        <v>2</v>
      </c>
      <c r="B124" s="7" t="s">
        <v>13</v>
      </c>
      <c r="C124" s="7" t="s">
        <v>222</v>
      </c>
      <c r="D124" s="7" t="s">
        <v>671</v>
      </c>
      <c r="E124" s="7" t="s">
        <v>744</v>
      </c>
      <c r="F124" s="4">
        <v>268050.3</v>
      </c>
      <c r="G124" s="4">
        <v>3064</v>
      </c>
      <c r="H124" s="4">
        <v>271114.3</v>
      </c>
      <c r="I124" s="14">
        <v>134935.04000000001</v>
      </c>
      <c r="J124" s="15">
        <f t="shared" si="4"/>
        <v>0.49770535895745821</v>
      </c>
      <c r="K124" s="19">
        <f t="shared" si="5"/>
        <v>136179.25999999998</v>
      </c>
      <c r="L124" s="20">
        <f t="shared" si="6"/>
        <v>0.50229464104254173</v>
      </c>
    </row>
    <row r="125" spans="1:12" hidden="1" outlineLevel="2" x14ac:dyDescent="0.2">
      <c r="A125" s="2">
        <v>2</v>
      </c>
      <c r="B125" s="7" t="s">
        <v>13</v>
      </c>
      <c r="C125" s="7" t="s">
        <v>224</v>
      </c>
      <c r="D125" s="7" t="s">
        <v>672</v>
      </c>
      <c r="E125" s="7" t="s">
        <v>744</v>
      </c>
      <c r="F125" s="4">
        <v>243786.11</v>
      </c>
      <c r="G125" s="4">
        <v>0</v>
      </c>
      <c r="H125" s="4">
        <v>243786.11</v>
      </c>
      <c r="I125" s="14">
        <v>119041.94</v>
      </c>
      <c r="J125" s="15">
        <f t="shared" si="4"/>
        <v>0.48830485051014599</v>
      </c>
      <c r="K125" s="19">
        <f t="shared" si="5"/>
        <v>124744.16999999998</v>
      </c>
      <c r="L125" s="20">
        <f t="shared" si="6"/>
        <v>0.51169514948985395</v>
      </c>
    </row>
    <row r="126" spans="1:12" hidden="1" outlineLevel="2" x14ac:dyDescent="0.2">
      <c r="A126" s="2">
        <v>2</v>
      </c>
      <c r="B126" s="7" t="s">
        <v>13</v>
      </c>
      <c r="C126" s="7" t="s">
        <v>226</v>
      </c>
      <c r="D126" s="7" t="s">
        <v>673</v>
      </c>
      <c r="E126" s="7" t="s">
        <v>744</v>
      </c>
      <c r="F126" s="4">
        <v>96642.97</v>
      </c>
      <c r="G126" s="4">
        <v>0</v>
      </c>
      <c r="H126" s="4">
        <v>96642.97</v>
      </c>
      <c r="I126" s="14">
        <v>48272.13</v>
      </c>
      <c r="J126" s="15">
        <f t="shared" si="4"/>
        <v>0.49948930584397394</v>
      </c>
      <c r="K126" s="19">
        <f t="shared" si="5"/>
        <v>48370.840000000004</v>
      </c>
      <c r="L126" s="20">
        <f t="shared" si="6"/>
        <v>0.50051069415602611</v>
      </c>
    </row>
    <row r="127" spans="1:12" hidden="1" outlineLevel="2" x14ac:dyDescent="0.2">
      <c r="A127" s="2">
        <v>2</v>
      </c>
      <c r="B127" s="7" t="s">
        <v>13</v>
      </c>
      <c r="C127" s="7" t="s">
        <v>228</v>
      </c>
      <c r="D127" s="7" t="s">
        <v>675</v>
      </c>
      <c r="E127" s="7" t="s">
        <v>744</v>
      </c>
      <c r="F127" s="4">
        <v>539772.29</v>
      </c>
      <c r="G127" s="4">
        <v>0</v>
      </c>
      <c r="H127" s="4">
        <v>539772.29</v>
      </c>
      <c r="I127" s="14">
        <v>208476.39</v>
      </c>
      <c r="J127" s="15">
        <f t="shared" si="4"/>
        <v>0.38623025646611092</v>
      </c>
      <c r="K127" s="19">
        <f t="shared" si="5"/>
        <v>331295.90000000002</v>
      </c>
      <c r="L127" s="20">
        <f t="shared" si="6"/>
        <v>0.61376974353388913</v>
      </c>
    </row>
    <row r="128" spans="1:12" hidden="1" outlineLevel="2" x14ac:dyDescent="0.2">
      <c r="A128" s="2">
        <v>2</v>
      </c>
      <c r="B128" s="7" t="s">
        <v>13</v>
      </c>
      <c r="C128" s="7" t="s">
        <v>230</v>
      </c>
      <c r="D128" s="7" t="s">
        <v>676</v>
      </c>
      <c r="E128" s="7" t="s">
        <v>744</v>
      </c>
      <c r="F128" s="4">
        <v>1025301.1</v>
      </c>
      <c r="G128" s="4">
        <v>0</v>
      </c>
      <c r="H128" s="4">
        <v>1025301.1</v>
      </c>
      <c r="I128" s="14">
        <v>413057.76</v>
      </c>
      <c r="J128" s="15">
        <f t="shared" si="4"/>
        <v>0.40286483648559435</v>
      </c>
      <c r="K128" s="19">
        <f t="shared" si="5"/>
        <v>612243.34</v>
      </c>
      <c r="L128" s="20">
        <f t="shared" si="6"/>
        <v>0.59713516351440565</v>
      </c>
    </row>
    <row r="129" spans="1:12" hidden="1" outlineLevel="2" x14ac:dyDescent="0.2">
      <c r="A129" s="2">
        <v>2</v>
      </c>
      <c r="B129" s="7" t="s">
        <v>13</v>
      </c>
      <c r="C129" s="7" t="s">
        <v>232</v>
      </c>
      <c r="D129" s="7" t="s">
        <v>677</v>
      </c>
      <c r="E129" s="7" t="s">
        <v>744</v>
      </c>
      <c r="F129" s="4">
        <v>710037.92</v>
      </c>
      <c r="G129" s="4">
        <v>0</v>
      </c>
      <c r="H129" s="4">
        <v>710037.92</v>
      </c>
      <c r="I129" s="14">
        <v>370526.46</v>
      </c>
      <c r="J129" s="15">
        <f t="shared" si="4"/>
        <v>0.52184038283476464</v>
      </c>
      <c r="K129" s="19">
        <f t="shared" si="5"/>
        <v>339511.46</v>
      </c>
      <c r="L129" s="20">
        <f t="shared" si="6"/>
        <v>0.47815961716523536</v>
      </c>
    </row>
    <row r="130" spans="1:12" outlineLevel="1" collapsed="1" x14ac:dyDescent="0.2">
      <c r="B130" s="7"/>
      <c r="C130" s="7"/>
      <c r="D130" s="7"/>
      <c r="E130" s="9" t="s">
        <v>811</v>
      </c>
      <c r="F130" s="4">
        <f>SUBTOTAL(9,F118:F129)</f>
        <v>5126265.8999999994</v>
      </c>
      <c r="G130" s="4">
        <f>SUBTOTAL(9,G118:G129)</f>
        <v>4888</v>
      </c>
      <c r="H130" s="4">
        <f>SUBTOTAL(9,H118:H129)</f>
        <v>5131153.8999999994</v>
      </c>
      <c r="I130" s="14">
        <f>SUBTOTAL(9,I118:I129)</f>
        <v>2092969.0599999998</v>
      </c>
      <c r="J130" s="15">
        <f t="shared" si="4"/>
        <v>0.40789442312381236</v>
      </c>
      <c r="K130" s="19">
        <f>SUBTOTAL(9,K118:K129)</f>
        <v>3038184.84</v>
      </c>
      <c r="L130" s="20">
        <f t="shared" si="6"/>
        <v>0.5921055768761877</v>
      </c>
    </row>
    <row r="131" spans="1:12" hidden="1" outlineLevel="2" x14ac:dyDescent="0.2">
      <c r="A131" s="2">
        <v>2</v>
      </c>
      <c r="B131" s="7" t="s">
        <v>13</v>
      </c>
      <c r="C131" s="7" t="s">
        <v>234</v>
      </c>
      <c r="D131" s="7" t="s">
        <v>666</v>
      </c>
      <c r="E131" s="7" t="s">
        <v>745</v>
      </c>
      <c r="F131" s="4">
        <v>1718671.98</v>
      </c>
      <c r="G131" s="4">
        <v>0</v>
      </c>
      <c r="H131" s="4">
        <v>1718671.98</v>
      </c>
      <c r="I131" s="14">
        <v>602561.4</v>
      </c>
      <c r="J131" s="15">
        <f t="shared" si="4"/>
        <v>0.35059709299502284</v>
      </c>
      <c r="K131" s="19">
        <f t="shared" si="5"/>
        <v>1116110.58</v>
      </c>
      <c r="L131" s="20">
        <f t="shared" si="6"/>
        <v>0.64940290700497727</v>
      </c>
    </row>
    <row r="132" spans="1:12" hidden="1" outlineLevel="2" x14ac:dyDescent="0.2">
      <c r="A132" s="2">
        <v>2</v>
      </c>
      <c r="B132" s="7" t="s">
        <v>13</v>
      </c>
      <c r="C132" s="7" t="s">
        <v>236</v>
      </c>
      <c r="D132" s="7" t="s">
        <v>667</v>
      </c>
      <c r="E132" s="7" t="s">
        <v>745</v>
      </c>
      <c r="F132" s="4">
        <v>211533.96</v>
      </c>
      <c r="G132" s="4">
        <v>5473</v>
      </c>
      <c r="H132" s="4">
        <v>217006.96</v>
      </c>
      <c r="I132" s="14">
        <v>117063.87</v>
      </c>
      <c r="J132" s="15">
        <f t="shared" si="4"/>
        <v>0.53944753661357225</v>
      </c>
      <c r="K132" s="19">
        <f t="shared" si="5"/>
        <v>99943.09</v>
      </c>
      <c r="L132" s="20">
        <f t="shared" si="6"/>
        <v>0.4605524633864278</v>
      </c>
    </row>
    <row r="133" spans="1:12" hidden="1" outlineLevel="2" x14ac:dyDescent="0.2">
      <c r="A133" s="2">
        <v>2</v>
      </c>
      <c r="B133" s="7" t="s">
        <v>13</v>
      </c>
      <c r="C133" s="7" t="s">
        <v>238</v>
      </c>
      <c r="D133" s="7" t="s">
        <v>674</v>
      </c>
      <c r="E133" s="7" t="s">
        <v>745</v>
      </c>
      <c r="F133" s="4">
        <v>1427388.07</v>
      </c>
      <c r="G133" s="4">
        <v>0</v>
      </c>
      <c r="H133" s="4">
        <v>1427388.07</v>
      </c>
      <c r="I133" s="14">
        <v>385080.44</v>
      </c>
      <c r="J133" s="15">
        <f t="shared" si="4"/>
        <v>0.26977978035083339</v>
      </c>
      <c r="K133" s="19">
        <f t="shared" si="5"/>
        <v>1042307.6300000001</v>
      </c>
      <c r="L133" s="20">
        <f t="shared" si="6"/>
        <v>0.73022021964916661</v>
      </c>
    </row>
    <row r="134" spans="1:12" hidden="1" outlineLevel="2" x14ac:dyDescent="0.2">
      <c r="A134" s="2">
        <v>2</v>
      </c>
      <c r="B134" s="7" t="s">
        <v>13</v>
      </c>
      <c r="C134" s="7" t="s">
        <v>240</v>
      </c>
      <c r="D134" s="7" t="s">
        <v>668</v>
      </c>
      <c r="E134" s="7" t="s">
        <v>745</v>
      </c>
      <c r="F134" s="4">
        <v>764391.48</v>
      </c>
      <c r="G134" s="4">
        <v>0</v>
      </c>
      <c r="H134" s="4">
        <v>764391.48</v>
      </c>
      <c r="I134" s="14">
        <v>371768.62</v>
      </c>
      <c r="J134" s="15">
        <f t="shared" si="4"/>
        <v>0.48635892697286476</v>
      </c>
      <c r="K134" s="19">
        <f t="shared" si="5"/>
        <v>392622.86</v>
      </c>
      <c r="L134" s="20">
        <f t="shared" si="6"/>
        <v>0.51364107302713524</v>
      </c>
    </row>
    <row r="135" spans="1:12" hidden="1" outlineLevel="2" x14ac:dyDescent="0.2">
      <c r="A135" s="2">
        <v>2</v>
      </c>
      <c r="B135" s="7" t="s">
        <v>13</v>
      </c>
      <c r="C135" s="7" t="s">
        <v>242</v>
      </c>
      <c r="D135" s="7" t="s">
        <v>669</v>
      </c>
      <c r="E135" s="7" t="s">
        <v>745</v>
      </c>
      <c r="F135" s="4">
        <v>1700925.57</v>
      </c>
      <c r="G135" s="4">
        <v>0</v>
      </c>
      <c r="H135" s="4">
        <v>1700925.57</v>
      </c>
      <c r="I135" s="14">
        <v>784470.61</v>
      </c>
      <c r="J135" s="15">
        <f t="shared" si="4"/>
        <v>0.46120219710730787</v>
      </c>
      <c r="K135" s="19">
        <f t="shared" si="5"/>
        <v>916454.96000000008</v>
      </c>
      <c r="L135" s="20">
        <f t="shared" si="6"/>
        <v>0.53879780289269219</v>
      </c>
    </row>
    <row r="136" spans="1:12" hidden="1" outlineLevel="2" x14ac:dyDescent="0.2">
      <c r="A136" s="2">
        <v>2</v>
      </c>
      <c r="B136" s="7" t="s">
        <v>13</v>
      </c>
      <c r="C136" s="7" t="s">
        <v>244</v>
      </c>
      <c r="D136" s="7" t="s">
        <v>670</v>
      </c>
      <c r="E136" s="7" t="s">
        <v>745</v>
      </c>
      <c r="F136" s="4">
        <v>905114.58</v>
      </c>
      <c r="G136" s="4">
        <v>0</v>
      </c>
      <c r="H136" s="4">
        <v>905114.58</v>
      </c>
      <c r="I136" s="14">
        <v>135032.06</v>
      </c>
      <c r="J136" s="15">
        <f t="shared" si="4"/>
        <v>0.1491878078021901</v>
      </c>
      <c r="K136" s="19">
        <f t="shared" si="5"/>
        <v>770082.52</v>
      </c>
      <c r="L136" s="20">
        <f t="shared" si="6"/>
        <v>0.85081219219781001</v>
      </c>
    </row>
    <row r="137" spans="1:12" hidden="1" outlineLevel="2" x14ac:dyDescent="0.2">
      <c r="A137" s="2">
        <v>2</v>
      </c>
      <c r="B137" s="7" t="s">
        <v>13</v>
      </c>
      <c r="C137" s="7" t="s">
        <v>246</v>
      </c>
      <c r="D137" s="7" t="s">
        <v>671</v>
      </c>
      <c r="E137" s="7" t="s">
        <v>745</v>
      </c>
      <c r="F137" s="4">
        <v>804150.9</v>
      </c>
      <c r="G137" s="4">
        <v>9192</v>
      </c>
      <c r="H137" s="4">
        <v>813342.9</v>
      </c>
      <c r="I137" s="14">
        <v>404805.13</v>
      </c>
      <c r="J137" s="15">
        <f t="shared" si="4"/>
        <v>0.4977053712523955</v>
      </c>
      <c r="K137" s="19">
        <f t="shared" si="5"/>
        <v>408537.77</v>
      </c>
      <c r="L137" s="20">
        <f t="shared" si="6"/>
        <v>0.50229462874760444</v>
      </c>
    </row>
    <row r="138" spans="1:12" hidden="1" outlineLevel="2" x14ac:dyDescent="0.2">
      <c r="A138" s="2">
        <v>2</v>
      </c>
      <c r="B138" s="7" t="s">
        <v>13</v>
      </c>
      <c r="C138" s="7" t="s">
        <v>248</v>
      </c>
      <c r="D138" s="7" t="s">
        <v>672</v>
      </c>
      <c r="E138" s="7" t="s">
        <v>745</v>
      </c>
      <c r="F138" s="4">
        <v>731358.34</v>
      </c>
      <c r="G138" s="4">
        <v>0</v>
      </c>
      <c r="H138" s="4">
        <v>731358.34</v>
      </c>
      <c r="I138" s="14">
        <v>357125.79</v>
      </c>
      <c r="J138" s="15">
        <f t="shared" si="4"/>
        <v>0.48830480281389832</v>
      </c>
      <c r="K138" s="19">
        <f t="shared" si="5"/>
        <v>374232.55</v>
      </c>
      <c r="L138" s="20">
        <f t="shared" si="6"/>
        <v>0.51169519718610168</v>
      </c>
    </row>
    <row r="139" spans="1:12" hidden="1" outlineLevel="2" x14ac:dyDescent="0.2">
      <c r="A139" s="2">
        <v>2</v>
      </c>
      <c r="B139" s="7" t="s">
        <v>13</v>
      </c>
      <c r="C139" s="7" t="s">
        <v>250</v>
      </c>
      <c r="D139" s="7" t="s">
        <v>673</v>
      </c>
      <c r="E139" s="7" t="s">
        <v>745</v>
      </c>
      <c r="F139" s="4">
        <v>289928.90000000002</v>
      </c>
      <c r="G139" s="4">
        <v>0</v>
      </c>
      <c r="H139" s="4">
        <v>289928.90000000002</v>
      </c>
      <c r="I139" s="14">
        <v>144816.42000000001</v>
      </c>
      <c r="J139" s="15">
        <f t="shared" si="4"/>
        <v>0.49948942654561168</v>
      </c>
      <c r="K139" s="19">
        <f t="shared" si="5"/>
        <v>145112.48000000001</v>
      </c>
      <c r="L139" s="20">
        <f t="shared" si="6"/>
        <v>0.50051057345438832</v>
      </c>
    </row>
    <row r="140" spans="1:12" hidden="1" outlineLevel="2" x14ac:dyDescent="0.2">
      <c r="A140" s="2">
        <v>2</v>
      </c>
      <c r="B140" s="7" t="s">
        <v>13</v>
      </c>
      <c r="C140" s="7" t="s">
        <v>252</v>
      </c>
      <c r="D140" s="7" t="s">
        <v>675</v>
      </c>
      <c r="E140" s="7" t="s">
        <v>745</v>
      </c>
      <c r="F140" s="4">
        <v>1619316.88</v>
      </c>
      <c r="G140" s="4">
        <v>0</v>
      </c>
      <c r="H140" s="4">
        <v>1619316.88</v>
      </c>
      <c r="I140" s="14">
        <v>625429.16</v>
      </c>
      <c r="J140" s="15">
        <f t="shared" si="4"/>
        <v>0.38623024790552424</v>
      </c>
      <c r="K140" s="19">
        <f t="shared" si="5"/>
        <v>993887.71999999986</v>
      </c>
      <c r="L140" s="20">
        <f t="shared" si="6"/>
        <v>0.61376975209447571</v>
      </c>
    </row>
    <row r="141" spans="1:12" hidden="1" outlineLevel="2" x14ac:dyDescent="0.2">
      <c r="A141" s="2">
        <v>2</v>
      </c>
      <c r="B141" s="7" t="s">
        <v>13</v>
      </c>
      <c r="C141" s="7" t="s">
        <v>254</v>
      </c>
      <c r="D141" s="7" t="s">
        <v>676</v>
      </c>
      <c r="E141" s="7" t="s">
        <v>745</v>
      </c>
      <c r="F141" s="4">
        <v>3075903.29</v>
      </c>
      <c r="G141" s="4">
        <v>0</v>
      </c>
      <c r="H141" s="4">
        <v>3075903.29</v>
      </c>
      <c r="I141" s="14">
        <v>1239173.28</v>
      </c>
      <c r="J141" s="15">
        <f t="shared" si="4"/>
        <v>0.40286483779533916</v>
      </c>
      <c r="K141" s="19">
        <f t="shared" si="5"/>
        <v>1836730.01</v>
      </c>
      <c r="L141" s="20">
        <f t="shared" si="6"/>
        <v>0.5971351622046609</v>
      </c>
    </row>
    <row r="142" spans="1:12" hidden="1" outlineLevel="2" x14ac:dyDescent="0.2">
      <c r="A142" s="2">
        <v>2</v>
      </c>
      <c r="B142" s="7" t="s">
        <v>13</v>
      </c>
      <c r="C142" s="7" t="s">
        <v>256</v>
      </c>
      <c r="D142" s="7" t="s">
        <v>677</v>
      </c>
      <c r="E142" s="7" t="s">
        <v>745</v>
      </c>
      <c r="F142" s="4">
        <v>2130113.75</v>
      </c>
      <c r="G142" s="4">
        <v>0</v>
      </c>
      <c r="H142" s="4">
        <v>2130113.75</v>
      </c>
      <c r="I142" s="14">
        <v>1111579.3999999999</v>
      </c>
      <c r="J142" s="15">
        <f t="shared" si="4"/>
        <v>0.52184039467375853</v>
      </c>
      <c r="K142" s="19">
        <f t="shared" si="5"/>
        <v>1018534.3500000001</v>
      </c>
      <c r="L142" s="20">
        <f t="shared" si="6"/>
        <v>0.47815960532624141</v>
      </c>
    </row>
    <row r="143" spans="1:12" outlineLevel="1" collapsed="1" x14ac:dyDescent="0.2">
      <c r="B143" s="7"/>
      <c r="C143" s="7"/>
      <c r="D143" s="7"/>
      <c r="E143" s="9" t="s">
        <v>812</v>
      </c>
      <c r="F143" s="4">
        <f>SUBTOTAL(9,F131:F142)</f>
        <v>15378797.699999999</v>
      </c>
      <c r="G143" s="4">
        <f>SUBTOTAL(9,G131:G142)</f>
        <v>14665</v>
      </c>
      <c r="H143" s="4">
        <f>SUBTOTAL(9,H131:H142)</f>
        <v>15393462.699999999</v>
      </c>
      <c r="I143" s="14">
        <f>SUBTOTAL(9,I131:I142)</f>
        <v>6278906.1799999997</v>
      </c>
      <c r="J143" s="15">
        <f t="shared" si="4"/>
        <v>0.4078943316632716</v>
      </c>
      <c r="K143" s="19">
        <f>SUBTOTAL(9,K131:K142)</f>
        <v>9114556.5199999996</v>
      </c>
      <c r="L143" s="20">
        <f t="shared" si="6"/>
        <v>0.5921056683367284</v>
      </c>
    </row>
    <row r="144" spans="1:12" hidden="1" outlineLevel="2" x14ac:dyDescent="0.2">
      <c r="A144" s="2">
        <v>2</v>
      </c>
      <c r="B144" s="7" t="s">
        <v>13</v>
      </c>
      <c r="C144" s="7" t="s">
        <v>258</v>
      </c>
      <c r="D144" s="7" t="s">
        <v>666</v>
      </c>
      <c r="E144" s="7" t="s">
        <v>746</v>
      </c>
      <c r="F144" s="4">
        <v>5728906.6100000003</v>
      </c>
      <c r="G144" s="4">
        <v>0</v>
      </c>
      <c r="H144" s="4">
        <v>5728906.6100000003</v>
      </c>
      <c r="I144" s="14">
        <v>2008537.96</v>
      </c>
      <c r="J144" s="15">
        <f t="shared" si="4"/>
        <v>0.35059708540090861</v>
      </c>
      <c r="K144" s="19">
        <f t="shared" si="5"/>
        <v>3720368.6500000004</v>
      </c>
      <c r="L144" s="20">
        <f t="shared" si="6"/>
        <v>0.64940291459909139</v>
      </c>
    </row>
    <row r="145" spans="1:12" hidden="1" outlineLevel="2" x14ac:dyDescent="0.2">
      <c r="A145" s="2">
        <v>2</v>
      </c>
      <c r="B145" s="7" t="s">
        <v>13</v>
      </c>
      <c r="C145" s="7" t="s">
        <v>260</v>
      </c>
      <c r="D145" s="7" t="s">
        <v>667</v>
      </c>
      <c r="E145" s="7" t="s">
        <v>746</v>
      </c>
      <c r="F145" s="4">
        <v>705113.18</v>
      </c>
      <c r="G145" s="4">
        <v>18243</v>
      </c>
      <c r="H145" s="4">
        <v>723356.18</v>
      </c>
      <c r="I145" s="14">
        <v>390212.9</v>
      </c>
      <c r="J145" s="15">
        <f t="shared" si="4"/>
        <v>0.53944780011418436</v>
      </c>
      <c r="K145" s="19">
        <f t="shared" si="5"/>
        <v>333143.28000000003</v>
      </c>
      <c r="L145" s="20">
        <f t="shared" si="6"/>
        <v>0.46055219988581558</v>
      </c>
    </row>
    <row r="146" spans="1:12" hidden="1" outlineLevel="2" x14ac:dyDescent="0.2">
      <c r="A146" s="2">
        <v>2</v>
      </c>
      <c r="B146" s="7" t="s">
        <v>13</v>
      </c>
      <c r="C146" s="7" t="s">
        <v>262</v>
      </c>
      <c r="D146" s="7" t="s">
        <v>674</v>
      </c>
      <c r="E146" s="7" t="s">
        <v>746</v>
      </c>
      <c r="F146" s="4">
        <v>4757960.24</v>
      </c>
      <c r="G146" s="4">
        <v>0</v>
      </c>
      <c r="H146" s="4">
        <v>4757960.24</v>
      </c>
      <c r="I146" s="14">
        <v>1283601.4099999999</v>
      </c>
      <c r="J146" s="15">
        <f t="shared" ref="J146:J209" si="7">I146/H146</f>
        <v>0.269779768062963</v>
      </c>
      <c r="K146" s="19">
        <f t="shared" si="5"/>
        <v>3474358.83</v>
      </c>
      <c r="L146" s="20">
        <f t="shared" si="6"/>
        <v>0.73022023193703689</v>
      </c>
    </row>
    <row r="147" spans="1:12" hidden="1" outlineLevel="2" x14ac:dyDescent="0.2">
      <c r="A147" s="2">
        <v>2</v>
      </c>
      <c r="B147" s="7" t="s">
        <v>13</v>
      </c>
      <c r="C147" s="7" t="s">
        <v>264</v>
      </c>
      <c r="D147" s="7" t="s">
        <v>668</v>
      </c>
      <c r="E147" s="7" t="s">
        <v>746</v>
      </c>
      <c r="F147" s="4">
        <v>2547971.6</v>
      </c>
      <c r="G147" s="4">
        <v>0</v>
      </c>
      <c r="H147" s="4">
        <v>2547971.6</v>
      </c>
      <c r="I147" s="14">
        <v>1239228.76</v>
      </c>
      <c r="J147" s="15">
        <f t="shared" si="7"/>
        <v>0.48635893743870612</v>
      </c>
      <c r="K147" s="19">
        <f t="shared" si="5"/>
        <v>1308742.8400000001</v>
      </c>
      <c r="L147" s="20">
        <f t="shared" si="6"/>
        <v>0.51364106256129383</v>
      </c>
    </row>
    <row r="148" spans="1:12" hidden="1" outlineLevel="2" x14ac:dyDescent="0.2">
      <c r="A148" s="2">
        <v>2</v>
      </c>
      <c r="B148" s="7" t="s">
        <v>13</v>
      </c>
      <c r="C148" s="7" t="s">
        <v>266</v>
      </c>
      <c r="D148" s="7" t="s">
        <v>669</v>
      </c>
      <c r="E148" s="7" t="s">
        <v>746</v>
      </c>
      <c r="F148" s="4">
        <v>5669751.9100000001</v>
      </c>
      <c r="G148" s="4">
        <v>0</v>
      </c>
      <c r="H148" s="4">
        <v>5669751.9100000001</v>
      </c>
      <c r="I148" s="14">
        <v>2614905.34</v>
      </c>
      <c r="J148" s="15">
        <f t="shared" si="7"/>
        <v>0.46120277950574379</v>
      </c>
      <c r="K148" s="19">
        <f t="shared" si="5"/>
        <v>3054846.5700000003</v>
      </c>
      <c r="L148" s="20">
        <f t="shared" si="6"/>
        <v>0.53879722049425616</v>
      </c>
    </row>
    <row r="149" spans="1:12" hidden="1" outlineLevel="2" x14ac:dyDescent="0.2">
      <c r="A149" s="2">
        <v>2</v>
      </c>
      <c r="B149" s="7" t="s">
        <v>13</v>
      </c>
      <c r="C149" s="7" t="s">
        <v>268</v>
      </c>
      <c r="D149" s="7" t="s">
        <v>670</v>
      </c>
      <c r="E149" s="7" t="s">
        <v>746</v>
      </c>
      <c r="F149" s="4">
        <v>3017048.59</v>
      </c>
      <c r="G149" s="4">
        <v>0</v>
      </c>
      <c r="H149" s="4">
        <v>3017048.59</v>
      </c>
      <c r="I149" s="14">
        <v>450106.87</v>
      </c>
      <c r="J149" s="15">
        <f t="shared" si="7"/>
        <v>0.14918780940150519</v>
      </c>
      <c r="K149" s="19">
        <f t="shared" si="5"/>
        <v>2566941.7199999997</v>
      </c>
      <c r="L149" s="20">
        <f t="shared" si="6"/>
        <v>0.85081219059849478</v>
      </c>
    </row>
    <row r="150" spans="1:12" hidden="1" outlineLevel="2" x14ac:dyDescent="0.2">
      <c r="A150" s="2">
        <v>2</v>
      </c>
      <c r="B150" s="7" t="s">
        <v>13</v>
      </c>
      <c r="C150" s="7" t="s">
        <v>270</v>
      </c>
      <c r="D150" s="7" t="s">
        <v>671</v>
      </c>
      <c r="E150" s="7" t="s">
        <v>746</v>
      </c>
      <c r="F150" s="4">
        <v>2680503.0099999998</v>
      </c>
      <c r="G150" s="4">
        <v>30641</v>
      </c>
      <c r="H150" s="4">
        <v>2711144.01</v>
      </c>
      <c r="I150" s="14">
        <v>1349350.45</v>
      </c>
      <c r="J150" s="15">
        <f t="shared" si="7"/>
        <v>0.49770519198646335</v>
      </c>
      <c r="K150" s="19">
        <f t="shared" si="5"/>
        <v>1361793.5599999998</v>
      </c>
      <c r="L150" s="20">
        <f t="shared" si="6"/>
        <v>0.50229480801353665</v>
      </c>
    </row>
    <row r="151" spans="1:12" hidden="1" outlineLevel="2" x14ac:dyDescent="0.2">
      <c r="A151" s="2">
        <v>2</v>
      </c>
      <c r="B151" s="7" t="s">
        <v>13</v>
      </c>
      <c r="C151" s="7" t="s">
        <v>272</v>
      </c>
      <c r="D151" s="7" t="s">
        <v>672</v>
      </c>
      <c r="E151" s="7" t="s">
        <v>746</v>
      </c>
      <c r="F151" s="4">
        <v>2437861.12</v>
      </c>
      <c r="G151" s="4">
        <v>0</v>
      </c>
      <c r="H151" s="4">
        <v>2437861.12</v>
      </c>
      <c r="I151" s="14">
        <v>1190419.28</v>
      </c>
      <c r="J151" s="15">
        <f t="shared" si="7"/>
        <v>0.48830479728065884</v>
      </c>
      <c r="K151" s="19">
        <f t="shared" si="5"/>
        <v>1247441.8400000001</v>
      </c>
      <c r="L151" s="20">
        <f t="shared" si="6"/>
        <v>0.5116952027193411</v>
      </c>
    </row>
    <row r="152" spans="1:12" hidden="1" outlineLevel="2" x14ac:dyDescent="0.2">
      <c r="A152" s="2">
        <v>2</v>
      </c>
      <c r="B152" s="7" t="s">
        <v>13</v>
      </c>
      <c r="C152" s="7" t="s">
        <v>274</v>
      </c>
      <c r="D152" s="7" t="s">
        <v>673</v>
      </c>
      <c r="E152" s="7" t="s">
        <v>746</v>
      </c>
      <c r="F152" s="4">
        <v>966429.67</v>
      </c>
      <c r="G152" s="4">
        <v>0</v>
      </c>
      <c r="H152" s="4">
        <v>966429.67</v>
      </c>
      <c r="I152" s="14">
        <v>482721.38</v>
      </c>
      <c r="J152" s="15">
        <f t="shared" si="7"/>
        <v>0.49948940412808307</v>
      </c>
      <c r="K152" s="19">
        <f t="shared" si="5"/>
        <v>483708.29000000004</v>
      </c>
      <c r="L152" s="20">
        <f t="shared" si="6"/>
        <v>0.50051059587191693</v>
      </c>
    </row>
    <row r="153" spans="1:12" hidden="1" outlineLevel="2" x14ac:dyDescent="0.2">
      <c r="A153" s="2">
        <v>2</v>
      </c>
      <c r="B153" s="7" t="s">
        <v>13</v>
      </c>
      <c r="C153" s="7" t="s">
        <v>276</v>
      </c>
      <c r="D153" s="7" t="s">
        <v>675</v>
      </c>
      <c r="E153" s="7" t="s">
        <v>746</v>
      </c>
      <c r="F153" s="4">
        <v>5397722.9199999999</v>
      </c>
      <c r="G153" s="4">
        <v>0</v>
      </c>
      <c r="H153" s="4">
        <v>5397722.9199999999</v>
      </c>
      <c r="I153" s="14">
        <v>2084763.83</v>
      </c>
      <c r="J153" s="15">
        <f t="shared" si="7"/>
        <v>0.38623024206659351</v>
      </c>
      <c r="K153" s="19">
        <f t="shared" ref="K153:K222" si="8">H153-I153</f>
        <v>3312959.09</v>
      </c>
      <c r="L153" s="20">
        <f t="shared" ref="L153:L216" si="9">K153/H153</f>
        <v>0.61376975793340649</v>
      </c>
    </row>
    <row r="154" spans="1:12" hidden="1" outlineLevel="2" x14ac:dyDescent="0.2">
      <c r="A154" s="2">
        <v>2</v>
      </c>
      <c r="B154" s="7" t="s">
        <v>13</v>
      </c>
      <c r="C154" s="7" t="s">
        <v>278</v>
      </c>
      <c r="D154" s="7" t="s">
        <v>676</v>
      </c>
      <c r="E154" s="7" t="s">
        <v>746</v>
      </c>
      <c r="F154" s="4">
        <v>10253010.98</v>
      </c>
      <c r="G154" s="4">
        <v>0</v>
      </c>
      <c r="H154" s="4">
        <v>10253010.98</v>
      </c>
      <c r="I154" s="14">
        <v>4130577.61</v>
      </c>
      <c r="J154" s="15">
        <f t="shared" si="7"/>
        <v>0.40286483824676445</v>
      </c>
      <c r="K154" s="19">
        <f t="shared" si="8"/>
        <v>6122433.370000001</v>
      </c>
      <c r="L154" s="20">
        <f t="shared" si="9"/>
        <v>0.59713516175323567</v>
      </c>
    </row>
    <row r="155" spans="1:12" hidden="1" outlineLevel="2" x14ac:dyDescent="0.2">
      <c r="A155" s="2">
        <v>2</v>
      </c>
      <c r="B155" s="7" t="s">
        <v>13</v>
      </c>
      <c r="C155" s="7" t="s">
        <v>280</v>
      </c>
      <c r="D155" s="7" t="s">
        <v>677</v>
      </c>
      <c r="E155" s="7" t="s">
        <v>746</v>
      </c>
      <c r="F155" s="4">
        <v>7100379.1799999997</v>
      </c>
      <c r="G155" s="4">
        <v>0</v>
      </c>
      <c r="H155" s="4">
        <v>7100379.1799999997</v>
      </c>
      <c r="I155" s="14">
        <v>3710604.83</v>
      </c>
      <c r="J155" s="15">
        <f t="shared" si="7"/>
        <v>0.52259248920844259</v>
      </c>
      <c r="K155" s="19">
        <f t="shared" si="8"/>
        <v>3389774.3499999996</v>
      </c>
      <c r="L155" s="20">
        <f t="shared" si="9"/>
        <v>0.47740751079155747</v>
      </c>
    </row>
    <row r="156" spans="1:12" outlineLevel="1" collapsed="1" x14ac:dyDescent="0.2">
      <c r="B156" s="7"/>
      <c r="C156" s="7"/>
      <c r="D156" s="7"/>
      <c r="E156" s="9" t="s">
        <v>813</v>
      </c>
      <c r="F156" s="4">
        <f>SUBTOTAL(9,F144:F155)</f>
        <v>51262659.009999998</v>
      </c>
      <c r="G156" s="4">
        <f>SUBTOTAL(9,G144:G155)</f>
        <v>48884</v>
      </c>
      <c r="H156" s="4">
        <f>SUBTOTAL(9,H144:H155)</f>
        <v>51311543.009999998</v>
      </c>
      <c r="I156" s="14">
        <f>SUBTOTAL(9,I144:I155)</f>
        <v>20935030.619999997</v>
      </c>
      <c r="J156" s="15">
        <f t="shared" si="7"/>
        <v>0.40799846178704885</v>
      </c>
      <c r="K156" s="19">
        <f>SUBTOTAL(9,K144:K155)</f>
        <v>30376512.390000001</v>
      </c>
      <c r="L156" s="20">
        <f t="shared" si="9"/>
        <v>0.59200153821295121</v>
      </c>
    </row>
    <row r="157" spans="1:12" hidden="1" outlineLevel="2" x14ac:dyDescent="0.2">
      <c r="A157" s="2">
        <v>2</v>
      </c>
      <c r="B157" s="7" t="s">
        <v>13</v>
      </c>
      <c r="C157" s="7" t="s">
        <v>282</v>
      </c>
      <c r="D157" s="7" t="s">
        <v>666</v>
      </c>
      <c r="E157" s="7" t="s">
        <v>747</v>
      </c>
      <c r="F157" s="4">
        <v>286445.33</v>
      </c>
      <c r="G157" s="4">
        <v>0</v>
      </c>
      <c r="H157" s="4">
        <v>286445.33</v>
      </c>
      <c r="I157" s="14">
        <v>99605</v>
      </c>
      <c r="J157" s="15">
        <f t="shared" si="7"/>
        <v>0.34772778456538284</v>
      </c>
      <c r="K157" s="19">
        <f t="shared" si="8"/>
        <v>186840.33000000002</v>
      </c>
      <c r="L157" s="20">
        <f t="shared" si="9"/>
        <v>0.65227221543461711</v>
      </c>
    </row>
    <row r="158" spans="1:12" hidden="1" outlineLevel="2" x14ac:dyDescent="0.2">
      <c r="A158" s="2">
        <v>2</v>
      </c>
      <c r="B158" s="7" t="s">
        <v>13</v>
      </c>
      <c r="C158" s="7" t="s">
        <v>284</v>
      </c>
      <c r="D158" s="7" t="s">
        <v>667</v>
      </c>
      <c r="E158" s="7" t="s">
        <v>747</v>
      </c>
      <c r="F158" s="4">
        <v>35255.660000000003</v>
      </c>
      <c r="G158" s="4">
        <v>912</v>
      </c>
      <c r="H158" s="4">
        <v>36167.660000000003</v>
      </c>
      <c r="I158" s="14">
        <v>19510.650000000001</v>
      </c>
      <c r="J158" s="15">
        <f t="shared" si="7"/>
        <v>0.53945016072369623</v>
      </c>
      <c r="K158" s="19">
        <f t="shared" si="8"/>
        <v>16657.010000000002</v>
      </c>
      <c r="L158" s="20">
        <f t="shared" si="9"/>
        <v>0.46054983927630377</v>
      </c>
    </row>
    <row r="159" spans="1:12" hidden="1" outlineLevel="2" x14ac:dyDescent="0.2">
      <c r="A159" s="2">
        <v>2</v>
      </c>
      <c r="B159" s="7" t="s">
        <v>13</v>
      </c>
      <c r="C159" s="7" t="s">
        <v>286</v>
      </c>
      <c r="D159" s="7" t="s">
        <v>674</v>
      </c>
      <c r="E159" s="7" t="s">
        <v>747</v>
      </c>
      <c r="F159" s="4">
        <v>237898.01</v>
      </c>
      <c r="G159" s="4">
        <v>0</v>
      </c>
      <c r="H159" s="4">
        <v>237898.01</v>
      </c>
      <c r="I159" s="14">
        <v>64180.07</v>
      </c>
      <c r="J159" s="15">
        <f t="shared" si="7"/>
        <v>0.26977976822925082</v>
      </c>
      <c r="K159" s="19">
        <f t="shared" si="8"/>
        <v>173717.94</v>
      </c>
      <c r="L159" s="20">
        <f t="shared" si="9"/>
        <v>0.73022023177074913</v>
      </c>
    </row>
    <row r="160" spans="1:12" hidden="1" outlineLevel="2" x14ac:dyDescent="0.2">
      <c r="A160" s="2">
        <v>2</v>
      </c>
      <c r="B160" s="7" t="s">
        <v>13</v>
      </c>
      <c r="C160" s="7" t="s">
        <v>288</v>
      </c>
      <c r="D160" s="7" t="s">
        <v>668</v>
      </c>
      <c r="E160" s="7" t="s">
        <v>747</v>
      </c>
      <c r="F160" s="4">
        <v>127398.58</v>
      </c>
      <c r="G160" s="4">
        <v>0</v>
      </c>
      <c r="H160" s="4">
        <v>127398.58</v>
      </c>
      <c r="I160" s="14">
        <v>61961.440000000002</v>
      </c>
      <c r="J160" s="15">
        <f t="shared" si="7"/>
        <v>0.48635895313746824</v>
      </c>
      <c r="K160" s="19">
        <f t="shared" si="8"/>
        <v>65437.14</v>
      </c>
      <c r="L160" s="20">
        <f t="shared" si="9"/>
        <v>0.51364104686253176</v>
      </c>
    </row>
    <row r="161" spans="1:12" hidden="1" outlineLevel="2" x14ac:dyDescent="0.2">
      <c r="A161" s="2">
        <v>2</v>
      </c>
      <c r="B161" s="7" t="s">
        <v>13</v>
      </c>
      <c r="C161" s="7" t="s">
        <v>290</v>
      </c>
      <c r="D161" s="7" t="s">
        <v>669</v>
      </c>
      <c r="E161" s="7" t="s">
        <v>747</v>
      </c>
      <c r="F161" s="4">
        <v>283487.59999999998</v>
      </c>
      <c r="G161" s="4">
        <v>0</v>
      </c>
      <c r="H161" s="4">
        <v>283487.59999999998</v>
      </c>
      <c r="I161" s="14">
        <v>130745.27</v>
      </c>
      <c r="J161" s="15">
        <f t="shared" si="7"/>
        <v>0.4612027827672181</v>
      </c>
      <c r="K161" s="19">
        <f t="shared" si="8"/>
        <v>152742.32999999996</v>
      </c>
      <c r="L161" s="20">
        <f t="shared" si="9"/>
        <v>0.53879721723278184</v>
      </c>
    </row>
    <row r="162" spans="1:12" hidden="1" outlineLevel="2" x14ac:dyDescent="0.2">
      <c r="A162" s="2">
        <v>2</v>
      </c>
      <c r="B162" s="7" t="s">
        <v>13</v>
      </c>
      <c r="C162" s="7" t="s">
        <v>292</v>
      </c>
      <c r="D162" s="7" t="s">
        <v>670</v>
      </c>
      <c r="E162" s="7" t="s">
        <v>747</v>
      </c>
      <c r="F162" s="4">
        <v>150852.43</v>
      </c>
      <c r="G162" s="4">
        <v>0</v>
      </c>
      <c r="H162" s="4">
        <v>150852.43</v>
      </c>
      <c r="I162" s="14">
        <v>22505.34</v>
      </c>
      <c r="J162" s="15">
        <f t="shared" si="7"/>
        <v>0.14918778570554017</v>
      </c>
      <c r="K162" s="19">
        <f t="shared" si="8"/>
        <v>128347.09</v>
      </c>
      <c r="L162" s="20">
        <f t="shared" si="9"/>
        <v>0.85081221429445986</v>
      </c>
    </row>
    <row r="163" spans="1:12" hidden="1" outlineLevel="2" x14ac:dyDescent="0.2">
      <c r="A163" s="2">
        <v>2</v>
      </c>
      <c r="B163" s="7" t="s">
        <v>13</v>
      </c>
      <c r="C163" s="7" t="s">
        <v>294</v>
      </c>
      <c r="D163" s="7" t="s">
        <v>671</v>
      </c>
      <c r="E163" s="7" t="s">
        <v>747</v>
      </c>
      <c r="F163" s="4">
        <v>134025.15</v>
      </c>
      <c r="G163" s="4">
        <v>1532</v>
      </c>
      <c r="H163" s="4">
        <v>135557.15</v>
      </c>
      <c r="I163" s="14">
        <v>67467.53</v>
      </c>
      <c r="J163" s="15">
        <f t="shared" si="7"/>
        <v>0.49770543272708229</v>
      </c>
      <c r="K163" s="19">
        <f t="shared" si="8"/>
        <v>68089.62</v>
      </c>
      <c r="L163" s="20">
        <f t="shared" si="9"/>
        <v>0.50229456727291777</v>
      </c>
    </row>
    <row r="164" spans="1:12" hidden="1" outlineLevel="2" x14ac:dyDescent="0.2">
      <c r="A164" s="2">
        <v>2</v>
      </c>
      <c r="B164" s="7" t="s">
        <v>13</v>
      </c>
      <c r="C164" s="7" t="s">
        <v>296</v>
      </c>
      <c r="D164" s="7" t="s">
        <v>672</v>
      </c>
      <c r="E164" s="7" t="s">
        <v>747</v>
      </c>
      <c r="F164" s="4">
        <v>121893.06</v>
      </c>
      <c r="G164" s="4">
        <v>0</v>
      </c>
      <c r="H164" s="4">
        <v>121893.06</v>
      </c>
      <c r="I164" s="14">
        <v>59520.95</v>
      </c>
      <c r="J164" s="15">
        <f t="shared" si="7"/>
        <v>0.48830466640184433</v>
      </c>
      <c r="K164" s="19">
        <f t="shared" si="8"/>
        <v>62372.11</v>
      </c>
      <c r="L164" s="20">
        <f t="shared" si="9"/>
        <v>0.51169533359815567</v>
      </c>
    </row>
    <row r="165" spans="1:12" hidden="1" outlineLevel="2" x14ac:dyDescent="0.2">
      <c r="A165" s="2">
        <v>2</v>
      </c>
      <c r="B165" s="7" t="s">
        <v>13</v>
      </c>
      <c r="C165" s="7" t="s">
        <v>298</v>
      </c>
      <c r="D165" s="7" t="s">
        <v>673</v>
      </c>
      <c r="E165" s="7" t="s">
        <v>747</v>
      </c>
      <c r="F165" s="4">
        <v>48321.48</v>
      </c>
      <c r="G165" s="4">
        <v>0</v>
      </c>
      <c r="H165" s="4">
        <v>48321.48</v>
      </c>
      <c r="I165" s="14">
        <v>24136.07</v>
      </c>
      <c r="J165" s="15">
        <f t="shared" si="7"/>
        <v>0.49948946100160835</v>
      </c>
      <c r="K165" s="19">
        <f t="shared" si="8"/>
        <v>24185.410000000003</v>
      </c>
      <c r="L165" s="20">
        <f t="shared" si="9"/>
        <v>0.5005105389983916</v>
      </c>
    </row>
    <row r="166" spans="1:12" hidden="1" outlineLevel="2" x14ac:dyDescent="0.2">
      <c r="A166" s="2">
        <v>2</v>
      </c>
      <c r="B166" s="7" t="s">
        <v>13</v>
      </c>
      <c r="C166" s="7" t="s">
        <v>300</v>
      </c>
      <c r="D166" s="7" t="s">
        <v>675</v>
      </c>
      <c r="E166" s="7" t="s">
        <v>747</v>
      </c>
      <c r="F166" s="4">
        <v>269886.15000000002</v>
      </c>
      <c r="G166" s="4">
        <v>0</v>
      </c>
      <c r="H166" s="4">
        <v>269886.15000000002</v>
      </c>
      <c r="I166" s="14">
        <v>104238.2</v>
      </c>
      <c r="J166" s="15">
        <f t="shared" si="7"/>
        <v>0.38623026783701198</v>
      </c>
      <c r="K166" s="19">
        <f t="shared" si="8"/>
        <v>165647.95000000001</v>
      </c>
      <c r="L166" s="20">
        <f t="shared" si="9"/>
        <v>0.61376973216298802</v>
      </c>
    </row>
    <row r="167" spans="1:12" hidden="1" outlineLevel="2" x14ac:dyDescent="0.2">
      <c r="A167" s="2">
        <v>2</v>
      </c>
      <c r="B167" s="7" t="s">
        <v>13</v>
      </c>
      <c r="C167" s="7" t="s">
        <v>302</v>
      </c>
      <c r="D167" s="7" t="s">
        <v>676</v>
      </c>
      <c r="E167" s="7" t="s">
        <v>747</v>
      </c>
      <c r="F167" s="4">
        <v>512650.55</v>
      </c>
      <c r="G167" s="4">
        <v>0</v>
      </c>
      <c r="H167" s="4">
        <v>512650.55</v>
      </c>
      <c r="I167" s="14">
        <v>206528.88</v>
      </c>
      <c r="J167" s="15">
        <f t="shared" si="7"/>
        <v>0.40286483648559435</v>
      </c>
      <c r="K167" s="19">
        <f t="shared" si="8"/>
        <v>306121.67</v>
      </c>
      <c r="L167" s="20">
        <f t="shared" si="9"/>
        <v>0.59713516351440565</v>
      </c>
    </row>
    <row r="168" spans="1:12" hidden="1" outlineLevel="2" x14ac:dyDescent="0.2">
      <c r="A168" s="2">
        <v>2</v>
      </c>
      <c r="B168" s="7" t="s">
        <v>13</v>
      </c>
      <c r="C168" s="7" t="s">
        <v>304</v>
      </c>
      <c r="D168" s="7" t="s">
        <v>677</v>
      </c>
      <c r="E168" s="7" t="s">
        <v>747</v>
      </c>
      <c r="F168" s="4">
        <v>355018.96</v>
      </c>
      <c r="G168" s="4">
        <v>0</v>
      </c>
      <c r="H168" s="4">
        <v>355018.96</v>
      </c>
      <c r="I168" s="14">
        <v>185530.25</v>
      </c>
      <c r="J168" s="15">
        <f t="shared" si="7"/>
        <v>0.52259251167881282</v>
      </c>
      <c r="K168" s="19">
        <f t="shared" si="8"/>
        <v>169488.71000000002</v>
      </c>
      <c r="L168" s="20">
        <f t="shared" si="9"/>
        <v>0.47740748832118718</v>
      </c>
    </row>
    <row r="169" spans="1:12" outlineLevel="1" collapsed="1" x14ac:dyDescent="0.2">
      <c r="B169" s="7"/>
      <c r="C169" s="7"/>
      <c r="D169" s="7"/>
      <c r="E169" s="9" t="s">
        <v>814</v>
      </c>
      <c r="F169" s="4">
        <f>SUBTOTAL(9,F157:F168)</f>
        <v>2563132.9599999995</v>
      </c>
      <c r="G169" s="4">
        <f>SUBTOTAL(9,G157:G168)</f>
        <v>2444</v>
      </c>
      <c r="H169" s="4">
        <f>SUBTOTAL(9,H157:H168)</f>
        <v>2565576.9599999995</v>
      </c>
      <c r="I169" s="14">
        <f>SUBTOTAL(9,I157:I168)</f>
        <v>1045929.6499999999</v>
      </c>
      <c r="J169" s="15">
        <f t="shared" si="7"/>
        <v>0.40767814269738378</v>
      </c>
      <c r="K169" s="19">
        <f>SUBTOTAL(9,K157:K168)</f>
        <v>1519647.3099999998</v>
      </c>
      <c r="L169" s="20">
        <f t="shared" si="9"/>
        <v>0.59232185730261633</v>
      </c>
    </row>
    <row r="170" spans="1:12" hidden="1" outlineLevel="2" x14ac:dyDescent="0.2">
      <c r="A170" s="2">
        <v>2</v>
      </c>
      <c r="B170" s="7" t="s">
        <v>13</v>
      </c>
      <c r="C170" s="7" t="s">
        <v>306</v>
      </c>
      <c r="D170" s="7" t="s">
        <v>666</v>
      </c>
      <c r="E170" s="7" t="s">
        <v>748</v>
      </c>
      <c r="F170" s="4">
        <v>286445.33</v>
      </c>
      <c r="G170" s="4">
        <v>0</v>
      </c>
      <c r="H170" s="4">
        <v>286445.33</v>
      </c>
      <c r="I170" s="14">
        <v>97961.21</v>
      </c>
      <c r="J170" s="15">
        <f t="shared" si="7"/>
        <v>0.34198920261677856</v>
      </c>
      <c r="K170" s="19">
        <f t="shared" si="8"/>
        <v>188484.12</v>
      </c>
      <c r="L170" s="20">
        <f t="shared" si="9"/>
        <v>0.65801079738322144</v>
      </c>
    </row>
    <row r="171" spans="1:12" hidden="1" outlineLevel="2" x14ac:dyDescent="0.2">
      <c r="A171" s="2">
        <v>2</v>
      </c>
      <c r="B171" s="7" t="s">
        <v>13</v>
      </c>
      <c r="C171" s="7" t="s">
        <v>308</v>
      </c>
      <c r="D171" s="7" t="s">
        <v>667</v>
      </c>
      <c r="E171" s="7" t="s">
        <v>748</v>
      </c>
      <c r="F171" s="4">
        <v>35255.660000000003</v>
      </c>
      <c r="G171" s="4">
        <v>912</v>
      </c>
      <c r="H171" s="4">
        <v>36167.660000000003</v>
      </c>
      <c r="I171" s="14">
        <v>19510.650000000001</v>
      </c>
      <c r="J171" s="15">
        <f t="shared" si="7"/>
        <v>0.53945016072369623</v>
      </c>
      <c r="K171" s="19">
        <f t="shared" si="8"/>
        <v>16657.010000000002</v>
      </c>
      <c r="L171" s="20">
        <f t="shared" si="9"/>
        <v>0.46054983927630377</v>
      </c>
    </row>
    <row r="172" spans="1:12" hidden="1" outlineLevel="2" x14ac:dyDescent="0.2">
      <c r="A172" s="2">
        <v>2</v>
      </c>
      <c r="B172" s="7" t="s">
        <v>13</v>
      </c>
      <c r="C172" s="7" t="s">
        <v>310</v>
      </c>
      <c r="D172" s="7" t="s">
        <v>674</v>
      </c>
      <c r="E172" s="7" t="s">
        <v>748</v>
      </c>
      <c r="F172" s="4">
        <v>237898.01</v>
      </c>
      <c r="G172" s="4">
        <v>0</v>
      </c>
      <c r="H172" s="4">
        <v>237898.01</v>
      </c>
      <c r="I172" s="14">
        <v>64180.07</v>
      </c>
      <c r="J172" s="15">
        <f t="shared" si="7"/>
        <v>0.26977976822925082</v>
      </c>
      <c r="K172" s="19">
        <f t="shared" si="8"/>
        <v>173717.94</v>
      </c>
      <c r="L172" s="20">
        <f t="shared" si="9"/>
        <v>0.73022023177074913</v>
      </c>
    </row>
    <row r="173" spans="1:12" hidden="1" outlineLevel="2" x14ac:dyDescent="0.2">
      <c r="A173" s="2">
        <v>2</v>
      </c>
      <c r="B173" s="7" t="s">
        <v>13</v>
      </c>
      <c r="C173" s="7" t="s">
        <v>312</v>
      </c>
      <c r="D173" s="7" t="s">
        <v>668</v>
      </c>
      <c r="E173" s="7" t="s">
        <v>748</v>
      </c>
      <c r="F173" s="4">
        <v>127398.58</v>
      </c>
      <c r="G173" s="4">
        <v>0</v>
      </c>
      <c r="H173" s="4">
        <v>127398.58</v>
      </c>
      <c r="I173" s="14">
        <v>61961.440000000002</v>
      </c>
      <c r="J173" s="15">
        <f t="shared" si="7"/>
        <v>0.48635895313746824</v>
      </c>
      <c r="K173" s="19">
        <f t="shared" si="8"/>
        <v>65437.14</v>
      </c>
      <c r="L173" s="20">
        <f t="shared" si="9"/>
        <v>0.51364104686253176</v>
      </c>
    </row>
    <row r="174" spans="1:12" hidden="1" outlineLevel="2" x14ac:dyDescent="0.2">
      <c r="A174" s="2">
        <v>2</v>
      </c>
      <c r="B174" s="7" t="s">
        <v>13</v>
      </c>
      <c r="C174" s="7" t="s">
        <v>314</v>
      </c>
      <c r="D174" s="7" t="s">
        <v>669</v>
      </c>
      <c r="E174" s="7" t="s">
        <v>748</v>
      </c>
      <c r="F174" s="4">
        <v>283487.59999999998</v>
      </c>
      <c r="G174" s="4">
        <v>0</v>
      </c>
      <c r="H174" s="4">
        <v>283487.59999999998</v>
      </c>
      <c r="I174" s="14">
        <v>130745.27</v>
      </c>
      <c r="J174" s="15">
        <f t="shared" si="7"/>
        <v>0.4612027827672181</v>
      </c>
      <c r="K174" s="19">
        <f t="shared" si="8"/>
        <v>152742.32999999996</v>
      </c>
      <c r="L174" s="20">
        <f t="shared" si="9"/>
        <v>0.53879721723278184</v>
      </c>
    </row>
    <row r="175" spans="1:12" hidden="1" outlineLevel="2" x14ac:dyDescent="0.2">
      <c r="A175" s="2">
        <v>2</v>
      </c>
      <c r="B175" s="7" t="s">
        <v>13</v>
      </c>
      <c r="C175" s="7" t="s">
        <v>316</v>
      </c>
      <c r="D175" s="7" t="s">
        <v>670</v>
      </c>
      <c r="E175" s="7" t="s">
        <v>748</v>
      </c>
      <c r="F175" s="4">
        <v>150852.43</v>
      </c>
      <c r="G175" s="4">
        <v>0</v>
      </c>
      <c r="H175" s="4">
        <v>150852.43</v>
      </c>
      <c r="I175" s="14">
        <v>22505.34</v>
      </c>
      <c r="J175" s="15">
        <f t="shared" si="7"/>
        <v>0.14918778570554017</v>
      </c>
      <c r="K175" s="19">
        <f t="shared" si="8"/>
        <v>128347.09</v>
      </c>
      <c r="L175" s="20">
        <f t="shared" si="9"/>
        <v>0.85081221429445986</v>
      </c>
    </row>
    <row r="176" spans="1:12" hidden="1" outlineLevel="2" x14ac:dyDescent="0.2">
      <c r="A176" s="2">
        <v>2</v>
      </c>
      <c r="B176" s="7" t="s">
        <v>13</v>
      </c>
      <c r="C176" s="7" t="s">
        <v>318</v>
      </c>
      <c r="D176" s="7" t="s">
        <v>671</v>
      </c>
      <c r="E176" s="7" t="s">
        <v>748</v>
      </c>
      <c r="F176" s="4">
        <v>134025.15</v>
      </c>
      <c r="G176" s="4">
        <v>1532</v>
      </c>
      <c r="H176" s="4">
        <v>135557.15</v>
      </c>
      <c r="I176" s="14">
        <v>67467.53</v>
      </c>
      <c r="J176" s="15">
        <f t="shared" si="7"/>
        <v>0.49770543272708229</v>
      </c>
      <c r="K176" s="19">
        <f t="shared" si="8"/>
        <v>68089.62</v>
      </c>
      <c r="L176" s="20">
        <f t="shared" si="9"/>
        <v>0.50229456727291777</v>
      </c>
    </row>
    <row r="177" spans="1:12" hidden="1" outlineLevel="2" x14ac:dyDescent="0.2">
      <c r="A177" s="2">
        <v>2</v>
      </c>
      <c r="B177" s="7" t="s">
        <v>13</v>
      </c>
      <c r="C177" s="7" t="s">
        <v>320</v>
      </c>
      <c r="D177" s="7" t="s">
        <v>672</v>
      </c>
      <c r="E177" s="7" t="s">
        <v>748</v>
      </c>
      <c r="F177" s="4">
        <v>121893.06</v>
      </c>
      <c r="G177" s="4">
        <v>0</v>
      </c>
      <c r="H177" s="4">
        <v>121893.06</v>
      </c>
      <c r="I177" s="14">
        <v>59520.95</v>
      </c>
      <c r="J177" s="15">
        <f t="shared" si="7"/>
        <v>0.48830466640184433</v>
      </c>
      <c r="K177" s="19">
        <f t="shared" si="8"/>
        <v>62372.11</v>
      </c>
      <c r="L177" s="20">
        <f t="shared" si="9"/>
        <v>0.51169533359815567</v>
      </c>
    </row>
    <row r="178" spans="1:12" hidden="1" outlineLevel="2" x14ac:dyDescent="0.2">
      <c r="A178" s="2">
        <v>2</v>
      </c>
      <c r="B178" s="7" t="s">
        <v>13</v>
      </c>
      <c r="C178" s="7" t="s">
        <v>322</v>
      </c>
      <c r="D178" s="7" t="s">
        <v>673</v>
      </c>
      <c r="E178" s="7" t="s">
        <v>748</v>
      </c>
      <c r="F178" s="4">
        <v>48321.48</v>
      </c>
      <c r="G178" s="4">
        <v>0</v>
      </c>
      <c r="H178" s="4">
        <v>48321.48</v>
      </c>
      <c r="I178" s="14">
        <v>24136.07</v>
      </c>
      <c r="J178" s="15">
        <f t="shared" si="7"/>
        <v>0.49948946100160835</v>
      </c>
      <c r="K178" s="19">
        <f t="shared" si="8"/>
        <v>24185.410000000003</v>
      </c>
      <c r="L178" s="20">
        <f t="shared" si="9"/>
        <v>0.5005105389983916</v>
      </c>
    </row>
    <row r="179" spans="1:12" hidden="1" outlineLevel="2" x14ac:dyDescent="0.2">
      <c r="A179" s="2">
        <v>2</v>
      </c>
      <c r="B179" s="7" t="s">
        <v>13</v>
      </c>
      <c r="C179" s="7" t="s">
        <v>324</v>
      </c>
      <c r="D179" s="7" t="s">
        <v>675</v>
      </c>
      <c r="E179" s="7" t="s">
        <v>748</v>
      </c>
      <c r="F179" s="4">
        <v>269886.15000000002</v>
      </c>
      <c r="G179" s="4">
        <v>0</v>
      </c>
      <c r="H179" s="4">
        <v>269886.15000000002</v>
      </c>
      <c r="I179" s="14">
        <v>104238.2</v>
      </c>
      <c r="J179" s="15">
        <f t="shared" si="7"/>
        <v>0.38623026783701198</v>
      </c>
      <c r="K179" s="19">
        <f t="shared" si="8"/>
        <v>165647.95000000001</v>
      </c>
      <c r="L179" s="20">
        <f t="shared" si="9"/>
        <v>0.61376973216298802</v>
      </c>
    </row>
    <row r="180" spans="1:12" hidden="1" outlineLevel="2" x14ac:dyDescent="0.2">
      <c r="A180" s="2">
        <v>2</v>
      </c>
      <c r="B180" s="7" t="s">
        <v>13</v>
      </c>
      <c r="C180" s="7" t="s">
        <v>326</v>
      </c>
      <c r="D180" s="7" t="s">
        <v>676</v>
      </c>
      <c r="E180" s="7" t="s">
        <v>748</v>
      </c>
      <c r="F180" s="4">
        <v>512650.55</v>
      </c>
      <c r="G180" s="4">
        <v>0</v>
      </c>
      <c r="H180" s="4">
        <v>512650.55</v>
      </c>
      <c r="I180" s="14">
        <v>206528.88</v>
      </c>
      <c r="J180" s="15">
        <f t="shared" si="7"/>
        <v>0.40286483648559435</v>
      </c>
      <c r="K180" s="19">
        <f t="shared" si="8"/>
        <v>306121.67</v>
      </c>
      <c r="L180" s="20">
        <f t="shared" si="9"/>
        <v>0.59713516351440565</v>
      </c>
    </row>
    <row r="181" spans="1:12" hidden="1" outlineLevel="2" x14ac:dyDescent="0.2">
      <c r="A181" s="2">
        <v>2</v>
      </c>
      <c r="B181" s="7" t="s">
        <v>13</v>
      </c>
      <c r="C181" s="7" t="s">
        <v>328</v>
      </c>
      <c r="D181" s="7" t="s">
        <v>677</v>
      </c>
      <c r="E181" s="7" t="s">
        <v>748</v>
      </c>
      <c r="F181" s="4">
        <v>355018.96</v>
      </c>
      <c r="G181" s="4">
        <v>0</v>
      </c>
      <c r="H181" s="4">
        <v>355018.96</v>
      </c>
      <c r="I181" s="14">
        <v>185530.25</v>
      </c>
      <c r="J181" s="15">
        <f t="shared" si="7"/>
        <v>0.52259251167881282</v>
      </c>
      <c r="K181" s="19">
        <f t="shared" si="8"/>
        <v>169488.71000000002</v>
      </c>
      <c r="L181" s="20">
        <f t="shared" si="9"/>
        <v>0.47740748832118718</v>
      </c>
    </row>
    <row r="182" spans="1:12" outlineLevel="1" collapsed="1" x14ac:dyDescent="0.2">
      <c r="B182" s="7"/>
      <c r="C182" s="7"/>
      <c r="D182" s="7"/>
      <c r="E182" s="9" t="s">
        <v>815</v>
      </c>
      <c r="F182" s="4">
        <f>SUBTOTAL(9,F170:F181)</f>
        <v>2563132.9599999995</v>
      </c>
      <c r="G182" s="4">
        <f>SUBTOTAL(9,G170:G181)</f>
        <v>2444</v>
      </c>
      <c r="H182" s="4">
        <f>SUBTOTAL(9,H170:H181)</f>
        <v>2565576.9599999995</v>
      </c>
      <c r="I182" s="14">
        <f>SUBTOTAL(9,I170:I181)</f>
        <v>1044285.86</v>
      </c>
      <c r="J182" s="15">
        <f t="shared" si="7"/>
        <v>0.4070374330146776</v>
      </c>
      <c r="K182" s="19">
        <f>SUBTOTAL(9,K170:K181)</f>
        <v>1521291.0999999999</v>
      </c>
      <c r="L182" s="20">
        <f t="shared" si="9"/>
        <v>0.59296256698532257</v>
      </c>
    </row>
    <row r="183" spans="1:12" hidden="1" outlineLevel="2" x14ac:dyDescent="0.2">
      <c r="A183" s="2">
        <v>2</v>
      </c>
      <c r="B183" s="7" t="s">
        <v>13</v>
      </c>
      <c r="C183" s="7" t="s">
        <v>330</v>
      </c>
      <c r="D183" s="7" t="s">
        <v>666</v>
      </c>
      <c r="E183" s="7" t="s">
        <v>749</v>
      </c>
      <c r="F183" s="4">
        <v>1718671.98</v>
      </c>
      <c r="G183" s="4">
        <v>0</v>
      </c>
      <c r="H183" s="4">
        <v>1718671.98</v>
      </c>
      <c r="I183" s="14">
        <v>605848.97</v>
      </c>
      <c r="J183" s="15">
        <f t="shared" si="7"/>
        <v>0.35250994782611161</v>
      </c>
      <c r="K183" s="19">
        <f t="shared" si="8"/>
        <v>1112823.01</v>
      </c>
      <c r="L183" s="20">
        <f t="shared" si="9"/>
        <v>0.64749005217388833</v>
      </c>
    </row>
    <row r="184" spans="1:12" hidden="1" outlineLevel="2" x14ac:dyDescent="0.2">
      <c r="A184" s="2">
        <v>2</v>
      </c>
      <c r="B184" s="7" t="s">
        <v>13</v>
      </c>
      <c r="C184" s="7" t="s">
        <v>332</v>
      </c>
      <c r="D184" s="7" t="s">
        <v>667</v>
      </c>
      <c r="E184" s="7" t="s">
        <v>749</v>
      </c>
      <c r="F184" s="4">
        <v>211533.96</v>
      </c>
      <c r="G184" s="4">
        <v>5473</v>
      </c>
      <c r="H184" s="4">
        <v>217006.96</v>
      </c>
      <c r="I184" s="14">
        <v>117063.87</v>
      </c>
      <c r="J184" s="15">
        <f t="shared" si="7"/>
        <v>0.53944753661357225</v>
      </c>
      <c r="K184" s="19">
        <f t="shared" si="8"/>
        <v>99943.09</v>
      </c>
      <c r="L184" s="20">
        <f t="shared" si="9"/>
        <v>0.4605524633864278</v>
      </c>
    </row>
    <row r="185" spans="1:12" hidden="1" outlineLevel="2" x14ac:dyDescent="0.2">
      <c r="A185" s="2">
        <v>2</v>
      </c>
      <c r="B185" s="7" t="s">
        <v>13</v>
      </c>
      <c r="C185" s="7" t="s">
        <v>334</v>
      </c>
      <c r="D185" s="7" t="s">
        <v>674</v>
      </c>
      <c r="E185" s="7" t="s">
        <v>749</v>
      </c>
      <c r="F185" s="4">
        <v>1427388.07</v>
      </c>
      <c r="G185" s="4">
        <v>0</v>
      </c>
      <c r="H185" s="4">
        <v>1427388.07</v>
      </c>
      <c r="I185" s="14">
        <v>385080.44</v>
      </c>
      <c r="J185" s="15">
        <f t="shared" si="7"/>
        <v>0.26977978035083339</v>
      </c>
      <c r="K185" s="19">
        <f t="shared" si="8"/>
        <v>1042307.6300000001</v>
      </c>
      <c r="L185" s="20">
        <f t="shared" si="9"/>
        <v>0.73022021964916661</v>
      </c>
    </row>
    <row r="186" spans="1:12" hidden="1" outlineLevel="2" x14ac:dyDescent="0.2">
      <c r="A186" s="2">
        <v>2</v>
      </c>
      <c r="B186" s="7" t="s">
        <v>13</v>
      </c>
      <c r="C186" s="7" t="s">
        <v>336</v>
      </c>
      <c r="D186" s="7" t="s">
        <v>668</v>
      </c>
      <c r="E186" s="7" t="s">
        <v>749</v>
      </c>
      <c r="F186" s="4">
        <v>764391.48</v>
      </c>
      <c r="G186" s="4">
        <v>0</v>
      </c>
      <c r="H186" s="4">
        <v>764391.48</v>
      </c>
      <c r="I186" s="14">
        <v>371768.62</v>
      </c>
      <c r="J186" s="15">
        <f t="shared" si="7"/>
        <v>0.48635892697286476</v>
      </c>
      <c r="K186" s="19">
        <f t="shared" si="8"/>
        <v>392622.86</v>
      </c>
      <c r="L186" s="20">
        <f t="shared" si="9"/>
        <v>0.51364107302713524</v>
      </c>
    </row>
    <row r="187" spans="1:12" hidden="1" outlineLevel="2" x14ac:dyDescent="0.2">
      <c r="A187" s="2">
        <v>2</v>
      </c>
      <c r="B187" s="7" t="s">
        <v>13</v>
      </c>
      <c r="C187" s="7" t="s">
        <v>338</v>
      </c>
      <c r="D187" s="7" t="s">
        <v>669</v>
      </c>
      <c r="E187" s="7" t="s">
        <v>749</v>
      </c>
      <c r="F187" s="4">
        <v>1700925.57</v>
      </c>
      <c r="G187" s="4">
        <v>0</v>
      </c>
      <c r="H187" s="4">
        <v>1700925.57</v>
      </c>
      <c r="I187" s="14">
        <v>776336.05</v>
      </c>
      <c r="J187" s="15">
        <f t="shared" si="7"/>
        <v>0.45641976562207837</v>
      </c>
      <c r="K187" s="19">
        <f t="shared" si="8"/>
        <v>924589.52</v>
      </c>
      <c r="L187" s="20">
        <f t="shared" si="9"/>
        <v>0.54358023437792169</v>
      </c>
    </row>
    <row r="188" spans="1:12" hidden="1" outlineLevel="2" x14ac:dyDescent="0.2">
      <c r="A188" s="2">
        <v>2</v>
      </c>
      <c r="B188" s="7" t="s">
        <v>13</v>
      </c>
      <c r="C188" s="7" t="s">
        <v>340</v>
      </c>
      <c r="D188" s="7" t="s">
        <v>670</v>
      </c>
      <c r="E188" s="7" t="s">
        <v>749</v>
      </c>
      <c r="F188" s="4">
        <v>905114.58</v>
      </c>
      <c r="G188" s="4">
        <v>0</v>
      </c>
      <c r="H188" s="4">
        <v>905114.58</v>
      </c>
      <c r="I188" s="14">
        <v>135032.06</v>
      </c>
      <c r="J188" s="15">
        <f t="shared" si="7"/>
        <v>0.1491878078021901</v>
      </c>
      <c r="K188" s="19">
        <f t="shared" si="8"/>
        <v>770082.52</v>
      </c>
      <c r="L188" s="20">
        <f t="shared" si="9"/>
        <v>0.85081219219781001</v>
      </c>
    </row>
    <row r="189" spans="1:12" hidden="1" outlineLevel="2" x14ac:dyDescent="0.2">
      <c r="A189" s="2">
        <v>2</v>
      </c>
      <c r="B189" s="7" t="s">
        <v>13</v>
      </c>
      <c r="C189" s="7" t="s">
        <v>342</v>
      </c>
      <c r="D189" s="7" t="s">
        <v>671</v>
      </c>
      <c r="E189" s="7" t="s">
        <v>749</v>
      </c>
      <c r="F189" s="4">
        <v>804150.9</v>
      </c>
      <c r="G189" s="4">
        <v>9192</v>
      </c>
      <c r="H189" s="4">
        <v>813342.9</v>
      </c>
      <c r="I189" s="14">
        <v>404805.13</v>
      </c>
      <c r="J189" s="15">
        <f t="shared" si="7"/>
        <v>0.4977053712523955</v>
      </c>
      <c r="K189" s="19">
        <f t="shared" si="8"/>
        <v>408537.77</v>
      </c>
      <c r="L189" s="20">
        <f t="shared" si="9"/>
        <v>0.50229462874760444</v>
      </c>
    </row>
    <row r="190" spans="1:12" hidden="1" outlineLevel="2" x14ac:dyDescent="0.2">
      <c r="A190" s="2">
        <v>2</v>
      </c>
      <c r="B190" s="7" t="s">
        <v>13</v>
      </c>
      <c r="C190" s="7" t="s">
        <v>344</v>
      </c>
      <c r="D190" s="7" t="s">
        <v>672</v>
      </c>
      <c r="E190" s="7" t="s">
        <v>749</v>
      </c>
      <c r="F190" s="4">
        <v>731358.34</v>
      </c>
      <c r="G190" s="4">
        <v>0</v>
      </c>
      <c r="H190" s="4">
        <v>731358.34</v>
      </c>
      <c r="I190" s="14">
        <v>357125.79</v>
      </c>
      <c r="J190" s="15">
        <f t="shared" si="7"/>
        <v>0.48830480281389832</v>
      </c>
      <c r="K190" s="19">
        <f t="shared" si="8"/>
        <v>374232.55</v>
      </c>
      <c r="L190" s="20">
        <f t="shared" si="9"/>
        <v>0.51169519718610168</v>
      </c>
    </row>
    <row r="191" spans="1:12" hidden="1" outlineLevel="2" x14ac:dyDescent="0.2">
      <c r="A191" s="2">
        <v>2</v>
      </c>
      <c r="B191" s="7" t="s">
        <v>13</v>
      </c>
      <c r="C191" s="7" t="s">
        <v>346</v>
      </c>
      <c r="D191" s="7" t="s">
        <v>673</v>
      </c>
      <c r="E191" s="7" t="s">
        <v>749</v>
      </c>
      <c r="F191" s="4">
        <v>289928.90000000002</v>
      </c>
      <c r="G191" s="4">
        <v>0</v>
      </c>
      <c r="H191" s="4">
        <v>289928.90000000002</v>
      </c>
      <c r="I191" s="14">
        <v>144816.42000000001</v>
      </c>
      <c r="J191" s="15">
        <f t="shared" si="7"/>
        <v>0.49948942654561168</v>
      </c>
      <c r="K191" s="19">
        <f t="shared" si="8"/>
        <v>145112.48000000001</v>
      </c>
      <c r="L191" s="20">
        <f t="shared" si="9"/>
        <v>0.50051057345438832</v>
      </c>
    </row>
    <row r="192" spans="1:12" hidden="1" outlineLevel="2" x14ac:dyDescent="0.2">
      <c r="A192" s="2">
        <v>2</v>
      </c>
      <c r="B192" s="7" t="s">
        <v>13</v>
      </c>
      <c r="C192" s="7" t="s">
        <v>348</v>
      </c>
      <c r="D192" s="7" t="s">
        <v>675</v>
      </c>
      <c r="E192" s="7" t="s">
        <v>749</v>
      </c>
      <c r="F192" s="4">
        <v>1619316.88</v>
      </c>
      <c r="G192" s="4">
        <v>0</v>
      </c>
      <c r="H192" s="4">
        <v>1619316.88</v>
      </c>
      <c r="I192" s="14">
        <v>625429.16</v>
      </c>
      <c r="J192" s="15">
        <f t="shared" si="7"/>
        <v>0.38623024790552424</v>
      </c>
      <c r="K192" s="19">
        <f t="shared" si="8"/>
        <v>993887.71999999986</v>
      </c>
      <c r="L192" s="20">
        <f t="shared" si="9"/>
        <v>0.61376975209447571</v>
      </c>
    </row>
    <row r="193" spans="1:12" hidden="1" outlineLevel="2" x14ac:dyDescent="0.2">
      <c r="A193" s="2">
        <v>2</v>
      </c>
      <c r="B193" s="7" t="s">
        <v>13</v>
      </c>
      <c r="C193" s="7" t="s">
        <v>350</v>
      </c>
      <c r="D193" s="7" t="s">
        <v>676</v>
      </c>
      <c r="E193" s="7" t="s">
        <v>749</v>
      </c>
      <c r="F193" s="4">
        <v>3075903.29</v>
      </c>
      <c r="G193" s="4">
        <v>0</v>
      </c>
      <c r="H193" s="4">
        <v>3075903.29</v>
      </c>
      <c r="I193" s="14">
        <v>1239173.28</v>
      </c>
      <c r="J193" s="15">
        <f t="shared" si="7"/>
        <v>0.40286483779533916</v>
      </c>
      <c r="K193" s="19">
        <f t="shared" si="8"/>
        <v>1836730.01</v>
      </c>
      <c r="L193" s="20">
        <f t="shared" si="9"/>
        <v>0.5971351622046609</v>
      </c>
    </row>
    <row r="194" spans="1:12" hidden="1" outlineLevel="2" x14ac:dyDescent="0.2">
      <c r="A194" s="2">
        <v>2</v>
      </c>
      <c r="B194" s="7" t="s">
        <v>13</v>
      </c>
      <c r="C194" s="7" t="s">
        <v>352</v>
      </c>
      <c r="D194" s="7" t="s">
        <v>677</v>
      </c>
      <c r="E194" s="7" t="s">
        <v>749</v>
      </c>
      <c r="F194" s="4">
        <v>2130113.75</v>
      </c>
      <c r="G194" s="4">
        <v>0</v>
      </c>
      <c r="H194" s="4">
        <v>2130113.75</v>
      </c>
      <c r="I194" s="14">
        <v>1113181.43</v>
      </c>
      <c r="J194" s="15">
        <f t="shared" si="7"/>
        <v>0.52259248127007296</v>
      </c>
      <c r="K194" s="19">
        <f t="shared" si="8"/>
        <v>1016932.3200000001</v>
      </c>
      <c r="L194" s="20">
        <f t="shared" si="9"/>
        <v>0.47740751872992704</v>
      </c>
    </row>
    <row r="195" spans="1:12" outlineLevel="1" collapsed="1" x14ac:dyDescent="0.2">
      <c r="B195" s="7"/>
      <c r="C195" s="7"/>
      <c r="D195" s="7"/>
      <c r="E195" s="9" t="s">
        <v>816</v>
      </c>
      <c r="F195" s="4">
        <f>SUBTOTAL(9,F183:F194)</f>
        <v>15378797.699999999</v>
      </c>
      <c r="G195" s="4">
        <f>SUBTOTAL(9,G183:G194)</f>
        <v>14665</v>
      </c>
      <c r="H195" s="4">
        <f>SUBTOTAL(9,H183:H194)</f>
        <v>15393462.699999999</v>
      </c>
      <c r="I195" s="14">
        <f>SUBTOTAL(9,I183:I194)</f>
        <v>6275661.2199999997</v>
      </c>
      <c r="J195" s="15">
        <f t="shared" si="7"/>
        <v>0.40768353048986178</v>
      </c>
      <c r="K195" s="19">
        <f>SUBTOTAL(9,K183:K194)</f>
        <v>9117801.4800000004</v>
      </c>
      <c r="L195" s="20">
        <f t="shared" si="9"/>
        <v>0.59231646951013828</v>
      </c>
    </row>
    <row r="196" spans="1:12" hidden="1" outlineLevel="2" x14ac:dyDescent="0.2">
      <c r="A196" s="2">
        <v>2</v>
      </c>
      <c r="B196" s="7" t="s">
        <v>13</v>
      </c>
      <c r="C196" s="7" t="s">
        <v>354</v>
      </c>
      <c r="D196" s="7" t="s">
        <v>666</v>
      </c>
      <c r="E196" s="7" t="s">
        <v>750</v>
      </c>
      <c r="F196" s="4">
        <v>3437343.97</v>
      </c>
      <c r="G196" s="4">
        <v>0</v>
      </c>
      <c r="H196" s="4">
        <v>3437343.97</v>
      </c>
      <c r="I196" s="14">
        <v>1213258.3600000001</v>
      </c>
      <c r="J196" s="15">
        <f t="shared" si="7"/>
        <v>0.352963907769754</v>
      </c>
      <c r="K196" s="19">
        <f t="shared" si="8"/>
        <v>2224085.6100000003</v>
      </c>
      <c r="L196" s="20">
        <f t="shared" si="9"/>
        <v>0.64703609223024605</v>
      </c>
    </row>
    <row r="197" spans="1:12" hidden="1" outlineLevel="2" x14ac:dyDescent="0.2">
      <c r="A197" s="2">
        <v>2</v>
      </c>
      <c r="B197" s="7" t="s">
        <v>13</v>
      </c>
      <c r="C197" s="7" t="s">
        <v>356</v>
      </c>
      <c r="D197" s="7" t="s">
        <v>667</v>
      </c>
      <c r="E197" s="7" t="s">
        <v>750</v>
      </c>
      <c r="F197" s="4">
        <v>423067.91</v>
      </c>
      <c r="G197" s="4">
        <v>10946</v>
      </c>
      <c r="H197" s="4">
        <v>434013.91</v>
      </c>
      <c r="I197" s="14">
        <v>234127.74</v>
      </c>
      <c r="J197" s="15">
        <f t="shared" si="7"/>
        <v>0.53944754904284065</v>
      </c>
      <c r="K197" s="19">
        <f t="shared" si="8"/>
        <v>199886.16999999998</v>
      </c>
      <c r="L197" s="20">
        <f t="shared" si="9"/>
        <v>0.46055245095715941</v>
      </c>
    </row>
    <row r="198" spans="1:12" hidden="1" outlineLevel="2" x14ac:dyDescent="0.2">
      <c r="A198" s="2">
        <v>2</v>
      </c>
      <c r="B198" s="7" t="s">
        <v>13</v>
      </c>
      <c r="C198" s="7" t="s">
        <v>358</v>
      </c>
      <c r="D198" s="7" t="s">
        <v>674</v>
      </c>
      <c r="E198" s="7" t="s">
        <v>750</v>
      </c>
      <c r="F198" s="4">
        <v>2854776.15</v>
      </c>
      <c r="G198" s="4">
        <v>0</v>
      </c>
      <c r="H198" s="4">
        <v>2854776.15</v>
      </c>
      <c r="I198" s="14">
        <v>770160.84</v>
      </c>
      <c r="J198" s="15">
        <f t="shared" si="7"/>
        <v>0.26977976539421489</v>
      </c>
      <c r="K198" s="19">
        <f t="shared" si="8"/>
        <v>2084615.31</v>
      </c>
      <c r="L198" s="20">
        <f t="shared" si="9"/>
        <v>0.73022023460578511</v>
      </c>
    </row>
    <row r="199" spans="1:12" hidden="1" outlineLevel="2" x14ac:dyDescent="0.2">
      <c r="A199" s="2">
        <v>2</v>
      </c>
      <c r="B199" s="7" t="s">
        <v>13</v>
      </c>
      <c r="C199" s="7" t="s">
        <v>360</v>
      </c>
      <c r="D199" s="7" t="s">
        <v>668</v>
      </c>
      <c r="E199" s="7" t="s">
        <v>750</v>
      </c>
      <c r="F199" s="4">
        <v>1528782.96</v>
      </c>
      <c r="G199" s="4">
        <v>0</v>
      </c>
      <c r="H199" s="4">
        <v>1528782.96</v>
      </c>
      <c r="I199" s="14">
        <v>743537.26</v>
      </c>
      <c r="J199" s="15">
        <f t="shared" si="7"/>
        <v>0.4863589400551665</v>
      </c>
      <c r="K199" s="19">
        <f t="shared" si="8"/>
        <v>785245.7</v>
      </c>
      <c r="L199" s="20">
        <f t="shared" si="9"/>
        <v>0.51364105994483344</v>
      </c>
    </row>
    <row r="200" spans="1:12" hidden="1" outlineLevel="2" x14ac:dyDescent="0.2">
      <c r="A200" s="2">
        <v>2</v>
      </c>
      <c r="B200" s="7" t="s">
        <v>13</v>
      </c>
      <c r="C200" s="7" t="s">
        <v>362</v>
      </c>
      <c r="D200" s="7" t="s">
        <v>669</v>
      </c>
      <c r="E200" s="7" t="s">
        <v>750</v>
      </c>
      <c r="F200" s="4">
        <v>3401851.15</v>
      </c>
      <c r="G200" s="4">
        <v>0</v>
      </c>
      <c r="H200" s="4">
        <v>3401851.15</v>
      </c>
      <c r="I200" s="14">
        <v>1568943.21</v>
      </c>
      <c r="J200" s="15">
        <f t="shared" si="7"/>
        <v>0.46120278072719317</v>
      </c>
      <c r="K200" s="19">
        <f t="shared" si="8"/>
        <v>1832907.94</v>
      </c>
      <c r="L200" s="20">
        <f t="shared" si="9"/>
        <v>0.53879721927280677</v>
      </c>
    </row>
    <row r="201" spans="1:12" hidden="1" outlineLevel="2" x14ac:dyDescent="0.2">
      <c r="A201" s="2">
        <v>2</v>
      </c>
      <c r="B201" s="7" t="s">
        <v>13</v>
      </c>
      <c r="C201" s="7" t="s">
        <v>364</v>
      </c>
      <c r="D201" s="7" t="s">
        <v>670</v>
      </c>
      <c r="E201" s="7" t="s">
        <v>750</v>
      </c>
      <c r="F201" s="4">
        <v>1810229.15</v>
      </c>
      <c r="G201" s="4">
        <v>0</v>
      </c>
      <c r="H201" s="4">
        <v>1810229.15</v>
      </c>
      <c r="I201" s="14">
        <v>270064.14</v>
      </c>
      <c r="J201" s="15">
        <f t="shared" si="7"/>
        <v>0.14918781967465281</v>
      </c>
      <c r="K201" s="19">
        <f t="shared" si="8"/>
        <v>1540165.0099999998</v>
      </c>
      <c r="L201" s="20">
        <f t="shared" si="9"/>
        <v>0.85081218032534711</v>
      </c>
    </row>
    <row r="202" spans="1:12" hidden="1" outlineLevel="2" x14ac:dyDescent="0.2">
      <c r="A202" s="2">
        <v>2</v>
      </c>
      <c r="B202" s="7" t="s">
        <v>13</v>
      </c>
      <c r="C202" s="7" t="s">
        <v>366</v>
      </c>
      <c r="D202" s="7" t="s">
        <v>671</v>
      </c>
      <c r="E202" s="7" t="s">
        <v>750</v>
      </c>
      <c r="F202" s="4">
        <v>1608301.8</v>
      </c>
      <c r="G202" s="4">
        <v>18385</v>
      </c>
      <c r="H202" s="4">
        <v>1626686.8</v>
      </c>
      <c r="I202" s="14">
        <v>809610.27</v>
      </c>
      <c r="J202" s="15">
        <f t="shared" si="7"/>
        <v>0.49770507143723058</v>
      </c>
      <c r="K202" s="19">
        <f t="shared" si="8"/>
        <v>817076.53</v>
      </c>
      <c r="L202" s="20">
        <f t="shared" si="9"/>
        <v>0.50229492856276947</v>
      </c>
    </row>
    <row r="203" spans="1:12" hidden="1" outlineLevel="2" x14ac:dyDescent="0.2">
      <c r="A203" s="2">
        <v>2</v>
      </c>
      <c r="B203" s="7" t="s">
        <v>13</v>
      </c>
      <c r="C203" s="7" t="s">
        <v>368</v>
      </c>
      <c r="D203" s="7" t="s">
        <v>672</v>
      </c>
      <c r="E203" s="7" t="s">
        <v>750</v>
      </c>
      <c r="F203" s="4">
        <v>1462716.67</v>
      </c>
      <c r="G203" s="4">
        <v>0</v>
      </c>
      <c r="H203" s="4">
        <v>1462716.67</v>
      </c>
      <c r="I203" s="14">
        <v>714251.56</v>
      </c>
      <c r="J203" s="15">
        <f t="shared" si="7"/>
        <v>0.48830479247905206</v>
      </c>
      <c r="K203" s="19">
        <f t="shared" si="8"/>
        <v>748465.10999999987</v>
      </c>
      <c r="L203" s="20">
        <f t="shared" si="9"/>
        <v>0.51169520752094788</v>
      </c>
    </row>
    <row r="204" spans="1:12" hidden="1" outlineLevel="2" x14ac:dyDescent="0.2">
      <c r="A204" s="2">
        <v>2</v>
      </c>
      <c r="B204" s="7" t="s">
        <v>13</v>
      </c>
      <c r="C204" s="7" t="s">
        <v>370</v>
      </c>
      <c r="D204" s="7" t="s">
        <v>673</v>
      </c>
      <c r="E204" s="7" t="s">
        <v>750</v>
      </c>
      <c r="F204" s="4">
        <v>579857.80000000005</v>
      </c>
      <c r="G204" s="4">
        <v>0</v>
      </c>
      <c r="H204" s="4">
        <v>579857.80000000005</v>
      </c>
      <c r="I204" s="14">
        <v>289632.84999999998</v>
      </c>
      <c r="J204" s="15">
        <f t="shared" si="7"/>
        <v>0.49948944379121907</v>
      </c>
      <c r="K204" s="19">
        <f t="shared" si="8"/>
        <v>290224.95000000007</v>
      </c>
      <c r="L204" s="20">
        <f t="shared" si="9"/>
        <v>0.50051055620878093</v>
      </c>
    </row>
    <row r="205" spans="1:12" hidden="1" outlineLevel="2" x14ac:dyDescent="0.2">
      <c r="A205" s="2">
        <v>2</v>
      </c>
      <c r="B205" s="7" t="s">
        <v>13</v>
      </c>
      <c r="C205" s="7" t="s">
        <v>372</v>
      </c>
      <c r="D205" s="7" t="s">
        <v>675</v>
      </c>
      <c r="E205" s="7" t="s">
        <v>750</v>
      </c>
      <c r="F205" s="4">
        <v>3238633.75</v>
      </c>
      <c r="G205" s="4">
        <v>0</v>
      </c>
      <c r="H205" s="4">
        <v>3238633.75</v>
      </c>
      <c r="I205" s="14">
        <v>1250858.3</v>
      </c>
      <c r="J205" s="15">
        <f t="shared" si="7"/>
        <v>0.38623024292265218</v>
      </c>
      <c r="K205" s="19">
        <f t="shared" si="8"/>
        <v>1987775.45</v>
      </c>
      <c r="L205" s="20">
        <f t="shared" si="9"/>
        <v>0.61376975707734782</v>
      </c>
    </row>
    <row r="206" spans="1:12" hidden="1" outlineLevel="2" x14ac:dyDescent="0.2">
      <c r="A206" s="2">
        <v>2</v>
      </c>
      <c r="B206" s="7" t="s">
        <v>13</v>
      </c>
      <c r="C206" s="7" t="s">
        <v>374</v>
      </c>
      <c r="D206" s="7" t="s">
        <v>676</v>
      </c>
      <c r="E206" s="7" t="s">
        <v>750</v>
      </c>
      <c r="F206" s="4">
        <v>6151806.5899999999</v>
      </c>
      <c r="G206" s="4">
        <v>0</v>
      </c>
      <c r="H206" s="4">
        <v>6151806.5899999999</v>
      </c>
      <c r="I206" s="14">
        <v>2478346.5699999998</v>
      </c>
      <c r="J206" s="15">
        <f t="shared" si="7"/>
        <v>0.40286483876600548</v>
      </c>
      <c r="K206" s="19">
        <f t="shared" si="8"/>
        <v>3673460.02</v>
      </c>
      <c r="L206" s="20">
        <f t="shared" si="9"/>
        <v>0.59713516123399457</v>
      </c>
    </row>
    <row r="207" spans="1:12" hidden="1" outlineLevel="2" x14ac:dyDescent="0.2">
      <c r="A207" s="2">
        <v>2</v>
      </c>
      <c r="B207" s="7" t="s">
        <v>13</v>
      </c>
      <c r="C207" s="7" t="s">
        <v>376</v>
      </c>
      <c r="D207" s="7" t="s">
        <v>677</v>
      </c>
      <c r="E207" s="7" t="s">
        <v>750</v>
      </c>
      <c r="F207" s="4">
        <v>4260227.51</v>
      </c>
      <c r="G207" s="4">
        <v>0</v>
      </c>
      <c r="H207" s="4">
        <v>4260227.51</v>
      </c>
      <c r="I207" s="14">
        <v>2226362.88</v>
      </c>
      <c r="J207" s="15">
        <f t="shared" si="7"/>
        <v>0.52259248473798059</v>
      </c>
      <c r="K207" s="19">
        <f t="shared" si="8"/>
        <v>2033864.63</v>
      </c>
      <c r="L207" s="20">
        <f t="shared" si="9"/>
        <v>0.47740751526201941</v>
      </c>
    </row>
    <row r="208" spans="1:12" outlineLevel="1" collapsed="1" x14ac:dyDescent="0.2">
      <c r="B208" s="7"/>
      <c r="C208" s="7"/>
      <c r="D208" s="7"/>
      <c r="E208" s="9" t="s">
        <v>817</v>
      </c>
      <c r="F208" s="4">
        <f>SUBTOTAL(9,F196:F207)</f>
        <v>30757595.410000004</v>
      </c>
      <c r="G208" s="4">
        <f>SUBTOTAL(9,G196:G207)</f>
        <v>29331</v>
      </c>
      <c r="H208" s="4">
        <f>SUBTOTAL(9,H196:H207)</f>
        <v>30786926.410000004</v>
      </c>
      <c r="I208" s="14">
        <f>SUBTOTAL(9,I196:I207)</f>
        <v>12569153.98</v>
      </c>
      <c r="J208" s="15">
        <f t="shared" si="7"/>
        <v>0.40826270906722834</v>
      </c>
      <c r="K208" s="19">
        <f>SUBTOTAL(9,K196:K207)</f>
        <v>18217772.429999996</v>
      </c>
      <c r="L208" s="20">
        <f t="shared" si="9"/>
        <v>0.59173729093277139</v>
      </c>
    </row>
    <row r="209" spans="1:12" hidden="1" outlineLevel="2" x14ac:dyDescent="0.2">
      <c r="A209" s="2">
        <v>2</v>
      </c>
      <c r="B209" s="7" t="s">
        <v>13</v>
      </c>
      <c r="C209" s="7" t="s">
        <v>378</v>
      </c>
      <c r="D209" s="7" t="s">
        <v>666</v>
      </c>
      <c r="E209" s="7" t="s">
        <v>751</v>
      </c>
      <c r="F209" s="4">
        <v>7252795.7699999996</v>
      </c>
      <c r="G209" s="4">
        <v>0</v>
      </c>
      <c r="H209" s="4">
        <v>7252795.7699999996</v>
      </c>
      <c r="I209" s="14">
        <v>2206225.16</v>
      </c>
      <c r="J209" s="15">
        <f t="shared" si="7"/>
        <v>0.30418961597204885</v>
      </c>
      <c r="K209" s="19">
        <f t="shared" si="8"/>
        <v>5046570.6099999994</v>
      </c>
      <c r="L209" s="20">
        <f t="shared" si="9"/>
        <v>0.69581038402795115</v>
      </c>
    </row>
    <row r="210" spans="1:12" hidden="1" outlineLevel="2" x14ac:dyDescent="0.2">
      <c r="A210" s="2">
        <v>2</v>
      </c>
      <c r="B210" s="7" t="s">
        <v>13</v>
      </c>
      <c r="C210" s="7" t="s">
        <v>380</v>
      </c>
      <c r="D210" s="7" t="s">
        <v>667</v>
      </c>
      <c r="E210" s="7" t="s">
        <v>751</v>
      </c>
      <c r="F210" s="4">
        <v>892673.29</v>
      </c>
      <c r="G210" s="4">
        <v>23096</v>
      </c>
      <c r="H210" s="4">
        <v>915769.29</v>
      </c>
      <c r="I210" s="14">
        <v>463996.41</v>
      </c>
      <c r="J210" s="15">
        <f t="shared" ref="J210:J273" si="10">I210/H210</f>
        <v>0.50667391347006185</v>
      </c>
      <c r="K210" s="19">
        <f t="shared" si="8"/>
        <v>451772.88000000006</v>
      </c>
      <c r="L210" s="20">
        <f t="shared" si="9"/>
        <v>0.49332608652993815</v>
      </c>
    </row>
    <row r="211" spans="1:12" hidden="1" outlineLevel="2" x14ac:dyDescent="0.2">
      <c r="A211" s="2">
        <v>2</v>
      </c>
      <c r="B211" s="7" t="s">
        <v>13</v>
      </c>
      <c r="C211" s="7" t="s">
        <v>382</v>
      </c>
      <c r="D211" s="7" t="s">
        <v>674</v>
      </c>
      <c r="E211" s="7" t="s">
        <v>751</v>
      </c>
      <c r="F211" s="4">
        <v>6023577.6699999999</v>
      </c>
      <c r="G211" s="4">
        <v>0</v>
      </c>
      <c r="H211" s="4">
        <v>6023577.6699999999</v>
      </c>
      <c r="I211" s="14">
        <v>1317558.56</v>
      </c>
      <c r="J211" s="15">
        <f t="shared" si="10"/>
        <v>0.21873355540213363</v>
      </c>
      <c r="K211" s="19">
        <f t="shared" si="8"/>
        <v>4706019.1099999994</v>
      </c>
      <c r="L211" s="20">
        <f t="shared" si="9"/>
        <v>0.78126644459786632</v>
      </c>
    </row>
    <row r="212" spans="1:12" hidden="1" outlineLevel="2" x14ac:dyDescent="0.2">
      <c r="A212" s="2">
        <v>2</v>
      </c>
      <c r="B212" s="7" t="s">
        <v>13</v>
      </c>
      <c r="C212" s="7" t="s">
        <v>384</v>
      </c>
      <c r="D212" s="7" t="s">
        <v>668</v>
      </c>
      <c r="E212" s="7" t="s">
        <v>751</v>
      </c>
      <c r="F212" s="4">
        <v>3225732.04</v>
      </c>
      <c r="G212" s="4">
        <v>0</v>
      </c>
      <c r="H212" s="4">
        <v>3225732.04</v>
      </c>
      <c r="I212" s="14">
        <v>1115199.26</v>
      </c>
      <c r="J212" s="15">
        <f t="shared" si="10"/>
        <v>0.34571974552480189</v>
      </c>
      <c r="K212" s="19">
        <f t="shared" si="8"/>
        <v>2110532.7800000003</v>
      </c>
      <c r="L212" s="20">
        <f t="shared" si="9"/>
        <v>0.65428025447519822</v>
      </c>
    </row>
    <row r="213" spans="1:12" hidden="1" outlineLevel="2" x14ac:dyDescent="0.2">
      <c r="A213" s="2">
        <v>2</v>
      </c>
      <c r="B213" s="7" t="s">
        <v>13</v>
      </c>
      <c r="C213" s="7" t="s">
        <v>386</v>
      </c>
      <c r="D213" s="7" t="s">
        <v>669</v>
      </c>
      <c r="E213" s="7" t="s">
        <v>751</v>
      </c>
      <c r="F213" s="4">
        <v>7177905.9199999999</v>
      </c>
      <c r="G213" s="4">
        <v>0</v>
      </c>
      <c r="H213" s="4">
        <v>7177905.9199999999</v>
      </c>
      <c r="I213" s="14">
        <v>3002709.92</v>
      </c>
      <c r="J213" s="15">
        <f t="shared" si="10"/>
        <v>0.41832673114779412</v>
      </c>
      <c r="K213" s="19">
        <f t="shared" si="8"/>
        <v>4175196</v>
      </c>
      <c r="L213" s="20">
        <f t="shared" si="9"/>
        <v>0.58167326885220583</v>
      </c>
    </row>
    <row r="214" spans="1:12" hidden="1" outlineLevel="2" x14ac:dyDescent="0.2">
      <c r="A214" s="2">
        <v>2</v>
      </c>
      <c r="B214" s="7" t="s">
        <v>13</v>
      </c>
      <c r="C214" s="7" t="s">
        <v>388</v>
      </c>
      <c r="D214" s="7" t="s">
        <v>670</v>
      </c>
      <c r="E214" s="7" t="s">
        <v>751</v>
      </c>
      <c r="F214" s="4">
        <v>3819583.51</v>
      </c>
      <c r="G214" s="4">
        <v>0</v>
      </c>
      <c r="H214" s="4">
        <v>3819583.51</v>
      </c>
      <c r="I214" s="14">
        <v>215010.05</v>
      </c>
      <c r="J214" s="15">
        <f t="shared" si="10"/>
        <v>5.629149079659735E-2</v>
      </c>
      <c r="K214" s="19">
        <f t="shared" si="8"/>
        <v>3604573.46</v>
      </c>
      <c r="L214" s="20">
        <f t="shared" si="9"/>
        <v>0.94370850920340266</v>
      </c>
    </row>
    <row r="215" spans="1:12" hidden="1" outlineLevel="2" x14ac:dyDescent="0.2">
      <c r="A215" s="2">
        <v>2</v>
      </c>
      <c r="B215" s="7" t="s">
        <v>13</v>
      </c>
      <c r="C215" s="7" t="s">
        <v>390</v>
      </c>
      <c r="D215" s="7" t="s">
        <v>671</v>
      </c>
      <c r="E215" s="7" t="s">
        <v>751</v>
      </c>
      <c r="F215" s="4">
        <v>3393516.81</v>
      </c>
      <c r="G215" s="4">
        <v>38792</v>
      </c>
      <c r="H215" s="4">
        <v>3432308.81</v>
      </c>
      <c r="I215" s="14">
        <v>1057032.04</v>
      </c>
      <c r="J215" s="15">
        <f t="shared" si="10"/>
        <v>0.30796530805163769</v>
      </c>
      <c r="K215" s="19">
        <f t="shared" si="8"/>
        <v>2375276.77</v>
      </c>
      <c r="L215" s="20">
        <f t="shared" si="9"/>
        <v>0.69203469194836231</v>
      </c>
    </row>
    <row r="216" spans="1:12" hidden="1" outlineLevel="2" x14ac:dyDescent="0.2">
      <c r="A216" s="2">
        <v>2</v>
      </c>
      <c r="B216" s="7" t="s">
        <v>13</v>
      </c>
      <c r="C216" s="7" t="s">
        <v>392</v>
      </c>
      <c r="D216" s="7" t="s">
        <v>672</v>
      </c>
      <c r="E216" s="7" t="s">
        <v>751</v>
      </c>
      <c r="F216" s="4">
        <v>3086332.18</v>
      </c>
      <c r="G216" s="4">
        <v>0</v>
      </c>
      <c r="H216" s="4">
        <v>3086332.18</v>
      </c>
      <c r="I216" s="14">
        <v>1507070.79</v>
      </c>
      <c r="J216" s="15">
        <f t="shared" si="10"/>
        <v>0.48830479096388124</v>
      </c>
      <c r="K216" s="19">
        <f t="shared" si="8"/>
        <v>1579261.3900000001</v>
      </c>
      <c r="L216" s="20">
        <f t="shared" si="9"/>
        <v>0.51169520903611876</v>
      </c>
    </row>
    <row r="217" spans="1:12" hidden="1" outlineLevel="2" x14ac:dyDescent="0.2">
      <c r="A217" s="2">
        <v>2</v>
      </c>
      <c r="B217" s="7" t="s">
        <v>13</v>
      </c>
      <c r="C217" s="7" t="s">
        <v>394</v>
      </c>
      <c r="D217" s="7" t="s">
        <v>673</v>
      </c>
      <c r="E217" s="7" t="s">
        <v>751</v>
      </c>
      <c r="F217" s="4">
        <v>1223499.97</v>
      </c>
      <c r="G217" s="4">
        <v>0</v>
      </c>
      <c r="H217" s="4">
        <v>1223499.97</v>
      </c>
      <c r="I217" s="14">
        <v>611125.28</v>
      </c>
      <c r="J217" s="15">
        <f t="shared" si="10"/>
        <v>0.49948941151179599</v>
      </c>
      <c r="K217" s="19">
        <f t="shared" si="8"/>
        <v>612374.68999999994</v>
      </c>
      <c r="L217" s="20">
        <f t="shared" ref="L217:L280" si="11">K217/H217</f>
        <v>0.50051058848820407</v>
      </c>
    </row>
    <row r="218" spans="1:12" hidden="1" outlineLevel="2" x14ac:dyDescent="0.2">
      <c r="A218" s="2">
        <v>2</v>
      </c>
      <c r="B218" s="7" t="s">
        <v>13</v>
      </c>
      <c r="C218" s="7" t="s">
        <v>396</v>
      </c>
      <c r="D218" s="7" t="s">
        <v>675</v>
      </c>
      <c r="E218" s="7" t="s">
        <v>751</v>
      </c>
      <c r="F218" s="4">
        <v>6833517.2199999997</v>
      </c>
      <c r="G218" s="4">
        <v>0</v>
      </c>
      <c r="H218" s="4">
        <v>6833517.2199999997</v>
      </c>
      <c r="I218" s="14">
        <v>2451099.62</v>
      </c>
      <c r="J218" s="15">
        <f t="shared" si="10"/>
        <v>0.35868785298824496</v>
      </c>
      <c r="K218" s="19">
        <f t="shared" si="8"/>
        <v>4382417.5999999996</v>
      </c>
      <c r="L218" s="20">
        <f t="shared" si="11"/>
        <v>0.6413121470117551</v>
      </c>
    </row>
    <row r="219" spans="1:12" hidden="1" outlineLevel="2" x14ac:dyDescent="0.2">
      <c r="A219" s="2">
        <v>2</v>
      </c>
      <c r="B219" s="7" t="s">
        <v>13</v>
      </c>
      <c r="C219" s="7" t="s">
        <v>398</v>
      </c>
      <c r="D219" s="7" t="s">
        <v>676</v>
      </c>
      <c r="E219" s="7" t="s">
        <v>751</v>
      </c>
      <c r="F219" s="4">
        <v>12980311.9</v>
      </c>
      <c r="G219" s="4">
        <v>0</v>
      </c>
      <c r="H219" s="4">
        <v>12980311.9</v>
      </c>
      <c r="I219" s="14">
        <v>4832210.16</v>
      </c>
      <c r="J219" s="15">
        <f t="shared" si="10"/>
        <v>0.37227226874263319</v>
      </c>
      <c r="K219" s="19">
        <f t="shared" si="8"/>
        <v>8148101.7400000002</v>
      </c>
      <c r="L219" s="20">
        <f t="shared" si="11"/>
        <v>0.62772773125736681</v>
      </c>
    </row>
    <row r="220" spans="1:12" hidden="1" outlineLevel="2" x14ac:dyDescent="0.2">
      <c r="A220" s="2">
        <v>2</v>
      </c>
      <c r="B220" s="7" t="s">
        <v>13</v>
      </c>
      <c r="C220" s="7" t="s">
        <v>400</v>
      </c>
      <c r="D220" s="7" t="s">
        <v>677</v>
      </c>
      <c r="E220" s="7" t="s">
        <v>751</v>
      </c>
      <c r="F220" s="4">
        <v>8989080.0399999991</v>
      </c>
      <c r="G220" s="4">
        <v>0</v>
      </c>
      <c r="H220" s="4">
        <v>8989080.0399999991</v>
      </c>
      <c r="I220" s="14">
        <v>3493893.64</v>
      </c>
      <c r="J220" s="15">
        <f t="shared" si="10"/>
        <v>0.38868200354794041</v>
      </c>
      <c r="K220" s="19">
        <f t="shared" si="8"/>
        <v>5495186.3999999985</v>
      </c>
      <c r="L220" s="20">
        <f t="shared" si="11"/>
        <v>0.61131799645205953</v>
      </c>
    </row>
    <row r="221" spans="1:12" outlineLevel="1" collapsed="1" x14ac:dyDescent="0.2">
      <c r="B221" s="7"/>
      <c r="C221" s="7"/>
      <c r="D221" s="7"/>
      <c r="E221" s="9" t="s">
        <v>818</v>
      </c>
      <c r="F221" s="4">
        <f>SUBTOTAL(9,F209:F220)</f>
        <v>64898526.319999993</v>
      </c>
      <c r="G221" s="4">
        <f>SUBTOTAL(9,G209:G220)</f>
        <v>61888</v>
      </c>
      <c r="H221" s="4">
        <f>SUBTOTAL(9,H209:H220)</f>
        <v>64960414.319999993</v>
      </c>
      <c r="I221" s="14">
        <f>SUBTOTAL(9,I209:I220)</f>
        <v>22273130.890000001</v>
      </c>
      <c r="J221" s="15">
        <f t="shared" si="10"/>
        <v>0.3428723650111104</v>
      </c>
      <c r="K221" s="19">
        <f>SUBTOTAL(9,K209:K220)</f>
        <v>42687283.43</v>
      </c>
      <c r="L221" s="20">
        <f t="shared" si="11"/>
        <v>0.65712763498888971</v>
      </c>
    </row>
    <row r="222" spans="1:12" hidden="1" outlineLevel="2" x14ac:dyDescent="0.2">
      <c r="A222" s="2">
        <v>2</v>
      </c>
      <c r="B222" s="7" t="s">
        <v>13</v>
      </c>
      <c r="C222" s="7" t="s">
        <v>402</v>
      </c>
      <c r="D222" s="7" t="s">
        <v>669</v>
      </c>
      <c r="E222" s="7" t="s">
        <v>752</v>
      </c>
      <c r="F222" s="4">
        <v>146540342.03</v>
      </c>
      <c r="G222" s="4">
        <v>0</v>
      </c>
      <c r="H222" s="4">
        <v>146540342.03</v>
      </c>
      <c r="I222" s="14">
        <v>135896326.66999999</v>
      </c>
      <c r="J222" s="15">
        <f t="shared" si="10"/>
        <v>0.92736460682055077</v>
      </c>
      <c r="K222" s="19">
        <f t="shared" si="8"/>
        <v>10644015.360000014</v>
      </c>
      <c r="L222" s="20">
        <f t="shared" si="11"/>
        <v>7.2635393179449198E-2</v>
      </c>
    </row>
    <row r="223" spans="1:12" outlineLevel="1" collapsed="1" x14ac:dyDescent="0.2">
      <c r="B223" s="7"/>
      <c r="C223" s="7"/>
      <c r="D223" s="7"/>
      <c r="E223" s="9" t="s">
        <v>819</v>
      </c>
      <c r="F223" s="4">
        <f>SUBTOTAL(9,F222:F222)</f>
        <v>146540342.03</v>
      </c>
      <c r="G223" s="4">
        <f>SUBTOTAL(9,G222:G222)</f>
        <v>0</v>
      </c>
      <c r="H223" s="4">
        <f>SUBTOTAL(9,H222:H222)</f>
        <v>146540342.03</v>
      </c>
      <c r="I223" s="14">
        <f>SUBTOTAL(9,I222:I222)</f>
        <v>135896326.66999999</v>
      </c>
      <c r="J223" s="15">
        <f t="shared" si="10"/>
        <v>0.92736460682055077</v>
      </c>
      <c r="K223" s="19">
        <f>SUBTOTAL(9,K222:K222)</f>
        <v>10644015.360000014</v>
      </c>
      <c r="L223" s="20">
        <f t="shared" si="11"/>
        <v>7.2635393179449198E-2</v>
      </c>
    </row>
    <row r="224" spans="1:12" hidden="1" outlineLevel="2" x14ac:dyDescent="0.2">
      <c r="A224" s="2">
        <v>2</v>
      </c>
      <c r="B224" s="7" t="s">
        <v>13</v>
      </c>
      <c r="C224" s="7" t="s">
        <v>404</v>
      </c>
      <c r="D224" s="7" t="s">
        <v>671</v>
      </c>
      <c r="E224" s="7" t="s">
        <v>753</v>
      </c>
      <c r="F224" s="4">
        <v>143685100.63</v>
      </c>
      <c r="G224" s="4">
        <v>0</v>
      </c>
      <c r="H224" s="4">
        <v>143685100.63</v>
      </c>
      <c r="I224" s="14">
        <v>39037099.170000002</v>
      </c>
      <c r="J224" s="15">
        <f t="shared" si="10"/>
        <v>0.27168508772891831</v>
      </c>
      <c r="K224" s="19">
        <f t="shared" ref="K224:K314" si="12">H224-I224</f>
        <v>104648001.45999999</v>
      </c>
      <c r="L224" s="20">
        <f t="shared" si="11"/>
        <v>0.72831491227108169</v>
      </c>
    </row>
    <row r="225" spans="1:12" outlineLevel="1" collapsed="1" x14ac:dyDescent="0.2">
      <c r="B225" s="7"/>
      <c r="C225" s="7"/>
      <c r="D225" s="7"/>
      <c r="E225" s="9" t="s">
        <v>820</v>
      </c>
      <c r="F225" s="4">
        <f>SUBTOTAL(9,F224:F224)</f>
        <v>143685100.63</v>
      </c>
      <c r="G225" s="4">
        <f>SUBTOTAL(9,G224:G224)</f>
        <v>0</v>
      </c>
      <c r="H225" s="4">
        <f>SUBTOTAL(9,H224:H224)</f>
        <v>143685100.63</v>
      </c>
      <c r="I225" s="14">
        <f>SUBTOTAL(9,I224:I224)</f>
        <v>39037099.170000002</v>
      </c>
      <c r="J225" s="15">
        <f t="shared" si="10"/>
        <v>0.27168508772891831</v>
      </c>
      <c r="K225" s="19">
        <f>SUBTOTAL(9,K224:K224)</f>
        <v>104648001.45999999</v>
      </c>
      <c r="L225" s="20">
        <f t="shared" si="11"/>
        <v>0.72831491227108169</v>
      </c>
    </row>
    <row r="226" spans="1:12" hidden="1" outlineLevel="2" x14ac:dyDescent="0.2">
      <c r="A226" s="2">
        <v>2</v>
      </c>
      <c r="B226" s="7" t="s">
        <v>13</v>
      </c>
      <c r="C226" s="7" t="s">
        <v>414</v>
      </c>
      <c r="D226" s="7" t="s">
        <v>669</v>
      </c>
      <c r="E226" s="7" t="s">
        <v>754</v>
      </c>
      <c r="F226" s="4">
        <v>1850340</v>
      </c>
      <c r="G226" s="4">
        <v>0</v>
      </c>
      <c r="H226" s="4">
        <v>1850340</v>
      </c>
      <c r="I226" s="14">
        <v>654976.5</v>
      </c>
      <c r="J226" s="15">
        <f t="shared" si="10"/>
        <v>0.35397629624825705</v>
      </c>
      <c r="K226" s="19">
        <f t="shared" si="12"/>
        <v>1195363.5</v>
      </c>
      <c r="L226" s="20">
        <f t="shared" si="11"/>
        <v>0.64602370375174289</v>
      </c>
    </row>
    <row r="227" spans="1:12" outlineLevel="1" collapsed="1" x14ac:dyDescent="0.2">
      <c r="B227" s="7"/>
      <c r="C227" s="7"/>
      <c r="D227" s="7"/>
      <c r="E227" s="9" t="s">
        <v>821</v>
      </c>
      <c r="F227" s="4">
        <f>SUBTOTAL(9,F226:F226)</f>
        <v>1850340</v>
      </c>
      <c r="G227" s="4">
        <f>SUBTOTAL(9,G226:G226)</f>
        <v>0</v>
      </c>
      <c r="H227" s="4">
        <f>SUBTOTAL(9,H226:H226)</f>
        <v>1850340</v>
      </c>
      <c r="I227" s="14">
        <f>SUBTOTAL(9,I226:I226)</f>
        <v>654976.5</v>
      </c>
      <c r="J227" s="15">
        <f t="shared" si="10"/>
        <v>0.35397629624825705</v>
      </c>
      <c r="K227" s="19">
        <f>SUBTOTAL(9,K226:K226)</f>
        <v>1195363.5</v>
      </c>
      <c r="L227" s="20">
        <f t="shared" si="11"/>
        <v>0.64602370375174289</v>
      </c>
    </row>
    <row r="228" spans="1:12" hidden="1" outlineLevel="2" x14ac:dyDescent="0.2">
      <c r="A228" s="2">
        <v>2</v>
      </c>
      <c r="B228" s="7" t="s">
        <v>13</v>
      </c>
      <c r="C228" s="7" t="s">
        <v>416</v>
      </c>
      <c r="D228" s="7" t="s">
        <v>669</v>
      </c>
      <c r="E228" s="7" t="s">
        <v>755</v>
      </c>
      <c r="F228" s="4">
        <v>18189552</v>
      </c>
      <c r="G228" s="4">
        <v>0</v>
      </c>
      <c r="H228" s="4">
        <v>18189552</v>
      </c>
      <c r="I228" s="14">
        <v>5958020</v>
      </c>
      <c r="J228" s="15">
        <f t="shared" si="10"/>
        <v>0.32755177257801621</v>
      </c>
      <c r="K228" s="19">
        <f t="shared" si="12"/>
        <v>12231532</v>
      </c>
      <c r="L228" s="20">
        <f t="shared" si="11"/>
        <v>0.67244822742198374</v>
      </c>
    </row>
    <row r="229" spans="1:12" outlineLevel="1" collapsed="1" x14ac:dyDescent="0.2">
      <c r="B229" s="7"/>
      <c r="C229" s="7"/>
      <c r="D229" s="7"/>
      <c r="E229" s="9" t="s">
        <v>822</v>
      </c>
      <c r="F229" s="4">
        <f>SUBTOTAL(9,F228:F228)</f>
        <v>18189552</v>
      </c>
      <c r="G229" s="4">
        <f>SUBTOTAL(9,G228:G228)</f>
        <v>0</v>
      </c>
      <c r="H229" s="4">
        <f>SUBTOTAL(9,H228:H228)</f>
        <v>18189552</v>
      </c>
      <c r="I229" s="14">
        <f>SUBTOTAL(9,I228:I228)</f>
        <v>5958020</v>
      </c>
      <c r="J229" s="15">
        <f t="shared" si="10"/>
        <v>0.32755177257801621</v>
      </c>
      <c r="K229" s="19">
        <f>SUBTOTAL(9,K228:K228)</f>
        <v>12231532</v>
      </c>
      <c r="L229" s="20">
        <f t="shared" si="11"/>
        <v>0.67244822742198374</v>
      </c>
    </row>
    <row r="230" spans="1:12" hidden="1" outlineLevel="2" x14ac:dyDescent="0.2">
      <c r="A230" s="2">
        <v>2</v>
      </c>
      <c r="B230" s="7" t="s">
        <v>13</v>
      </c>
      <c r="C230" s="7" t="s">
        <v>418</v>
      </c>
      <c r="D230" s="7" t="s">
        <v>669</v>
      </c>
      <c r="E230" s="7" t="s">
        <v>756</v>
      </c>
      <c r="F230" s="4">
        <v>100000</v>
      </c>
      <c r="G230" s="4">
        <v>0</v>
      </c>
      <c r="H230" s="4">
        <v>100000</v>
      </c>
      <c r="I230" s="14">
        <v>0</v>
      </c>
      <c r="J230" s="15">
        <f t="shared" si="10"/>
        <v>0</v>
      </c>
      <c r="K230" s="19">
        <f t="shared" si="12"/>
        <v>100000</v>
      </c>
      <c r="L230" s="20">
        <f t="shared" si="11"/>
        <v>1</v>
      </c>
    </row>
    <row r="231" spans="1:12" outlineLevel="1" collapsed="1" x14ac:dyDescent="0.2">
      <c r="B231" s="7"/>
      <c r="C231" s="7"/>
      <c r="D231" s="7"/>
      <c r="E231" s="9" t="s">
        <v>823</v>
      </c>
      <c r="F231" s="4">
        <f>SUBTOTAL(9,F230:F230)</f>
        <v>100000</v>
      </c>
      <c r="G231" s="4">
        <f>SUBTOTAL(9,G230:G230)</f>
        <v>0</v>
      </c>
      <c r="H231" s="4">
        <f>SUBTOTAL(9,H230:H230)</f>
        <v>100000</v>
      </c>
      <c r="I231" s="14">
        <f>SUBTOTAL(9,I230:I230)</f>
        <v>0</v>
      </c>
      <c r="J231" s="15">
        <f t="shared" si="10"/>
        <v>0</v>
      </c>
      <c r="K231" s="19">
        <f>SUBTOTAL(9,K230:K230)</f>
        <v>100000</v>
      </c>
      <c r="L231" s="20">
        <f t="shared" si="11"/>
        <v>1</v>
      </c>
    </row>
    <row r="232" spans="1:12" hidden="1" outlineLevel="2" x14ac:dyDescent="0.2">
      <c r="A232" s="2">
        <v>2</v>
      </c>
      <c r="B232" s="7" t="s">
        <v>13</v>
      </c>
      <c r="C232" s="7" t="s">
        <v>420</v>
      </c>
      <c r="D232" s="7" t="s">
        <v>669</v>
      </c>
      <c r="E232" s="7" t="s">
        <v>757</v>
      </c>
      <c r="F232" s="4">
        <v>6467352</v>
      </c>
      <c r="G232" s="4">
        <v>0</v>
      </c>
      <c r="H232" s="4">
        <v>6467352</v>
      </c>
      <c r="I232" s="14">
        <v>3142357.52</v>
      </c>
      <c r="J232" s="15">
        <f t="shared" si="10"/>
        <v>0.48588008198718735</v>
      </c>
      <c r="K232" s="19">
        <f t="shared" si="12"/>
        <v>3324994.48</v>
      </c>
      <c r="L232" s="20">
        <f t="shared" si="11"/>
        <v>0.51411991801281265</v>
      </c>
    </row>
    <row r="233" spans="1:12" hidden="1" outlineLevel="2" x14ac:dyDescent="0.2">
      <c r="A233" s="2">
        <v>2</v>
      </c>
      <c r="B233" s="7" t="s">
        <v>13</v>
      </c>
      <c r="C233" s="7" t="s">
        <v>422</v>
      </c>
      <c r="D233" s="7" t="s">
        <v>676</v>
      </c>
      <c r="E233" s="7" t="s">
        <v>757</v>
      </c>
      <c r="F233" s="4">
        <v>1728000</v>
      </c>
      <c r="G233" s="4">
        <v>-108000</v>
      </c>
      <c r="H233" s="4">
        <v>1620000</v>
      </c>
      <c r="I233" s="14">
        <v>0</v>
      </c>
      <c r="J233" s="15">
        <f t="shared" si="10"/>
        <v>0</v>
      </c>
      <c r="K233" s="19">
        <f t="shared" si="12"/>
        <v>1620000</v>
      </c>
      <c r="L233" s="20">
        <f t="shared" si="11"/>
        <v>1</v>
      </c>
    </row>
    <row r="234" spans="1:12" outlineLevel="1" collapsed="1" x14ac:dyDescent="0.2">
      <c r="B234" s="7"/>
      <c r="C234" s="7"/>
      <c r="D234" s="7"/>
      <c r="E234" s="9" t="s">
        <v>824</v>
      </c>
      <c r="F234" s="4">
        <f>SUBTOTAL(9,F232:F233)</f>
        <v>8195352</v>
      </c>
      <c r="G234" s="4">
        <f>SUBTOTAL(9,G232:G233)</f>
        <v>-108000</v>
      </c>
      <c r="H234" s="4">
        <f>SUBTOTAL(9,H232:H233)</f>
        <v>8087352</v>
      </c>
      <c r="I234" s="14">
        <f>SUBTOTAL(9,I232:I233)</f>
        <v>3142357.52</v>
      </c>
      <c r="J234" s="15">
        <f t="shared" si="10"/>
        <v>0.38855208973221395</v>
      </c>
      <c r="K234" s="19">
        <f>SUBTOTAL(9,K232:K233)</f>
        <v>4944994.4800000004</v>
      </c>
      <c r="L234" s="20">
        <f t="shared" si="11"/>
        <v>0.61144791026778611</v>
      </c>
    </row>
    <row r="235" spans="1:12" hidden="1" outlineLevel="2" x14ac:dyDescent="0.2">
      <c r="A235" s="2">
        <v>2</v>
      </c>
      <c r="B235" s="7" t="s">
        <v>13</v>
      </c>
      <c r="C235" s="7" t="s">
        <v>424</v>
      </c>
      <c r="D235" s="7" t="s">
        <v>666</v>
      </c>
      <c r="E235" s="7" t="s">
        <v>758</v>
      </c>
      <c r="F235" s="4">
        <v>5000000</v>
      </c>
      <c r="G235" s="4">
        <v>0</v>
      </c>
      <c r="H235" s="4">
        <v>5000000</v>
      </c>
      <c r="I235" s="14">
        <v>453560</v>
      </c>
      <c r="J235" s="15">
        <f t="shared" si="10"/>
        <v>9.0712000000000001E-2</v>
      </c>
      <c r="K235" s="19">
        <f t="shared" si="12"/>
        <v>4546440</v>
      </c>
      <c r="L235" s="20">
        <f t="shared" si="11"/>
        <v>0.90928799999999999</v>
      </c>
    </row>
    <row r="236" spans="1:12" hidden="1" outlineLevel="2" x14ac:dyDescent="0.2">
      <c r="A236" s="2">
        <v>2</v>
      </c>
      <c r="B236" s="7" t="s">
        <v>13</v>
      </c>
      <c r="C236" s="7" t="s">
        <v>426</v>
      </c>
      <c r="D236" s="7" t="s">
        <v>667</v>
      </c>
      <c r="E236" s="7" t="s">
        <v>758</v>
      </c>
      <c r="F236" s="4">
        <v>1500000</v>
      </c>
      <c r="G236" s="4">
        <v>0</v>
      </c>
      <c r="H236" s="4">
        <v>1500000</v>
      </c>
      <c r="I236" s="14">
        <v>0</v>
      </c>
      <c r="J236" s="15">
        <f t="shared" si="10"/>
        <v>0</v>
      </c>
      <c r="K236" s="19">
        <f t="shared" si="12"/>
        <v>1500000</v>
      </c>
      <c r="L236" s="20">
        <f t="shared" si="11"/>
        <v>1</v>
      </c>
    </row>
    <row r="237" spans="1:12" hidden="1" outlineLevel="2" x14ac:dyDescent="0.2">
      <c r="A237" s="2">
        <v>2</v>
      </c>
      <c r="B237" s="7" t="s">
        <v>13</v>
      </c>
      <c r="C237" s="7" t="s">
        <v>428</v>
      </c>
      <c r="D237" s="7" t="s">
        <v>669</v>
      </c>
      <c r="E237" s="7" t="s">
        <v>758</v>
      </c>
      <c r="F237" s="4">
        <v>988644</v>
      </c>
      <c r="G237" s="4">
        <v>0</v>
      </c>
      <c r="H237" s="4">
        <v>988644</v>
      </c>
      <c r="I237" s="14">
        <v>0</v>
      </c>
      <c r="J237" s="15">
        <f t="shared" si="10"/>
        <v>0</v>
      </c>
      <c r="K237" s="19">
        <f t="shared" si="12"/>
        <v>988644</v>
      </c>
      <c r="L237" s="20">
        <f t="shared" si="11"/>
        <v>1</v>
      </c>
    </row>
    <row r="238" spans="1:12" hidden="1" outlineLevel="2" x14ac:dyDescent="0.2">
      <c r="A238" s="2">
        <v>2</v>
      </c>
      <c r="B238" s="7" t="s">
        <v>13</v>
      </c>
      <c r="C238" s="7" t="s">
        <v>434</v>
      </c>
      <c r="D238" s="7" t="s">
        <v>677</v>
      </c>
      <c r="E238" s="7" t="s">
        <v>758</v>
      </c>
      <c r="F238" s="4">
        <v>4000000</v>
      </c>
      <c r="G238" s="4">
        <v>-1012500</v>
      </c>
      <c r="H238" s="4">
        <v>2987500</v>
      </c>
      <c r="I238" s="14">
        <v>0</v>
      </c>
      <c r="J238" s="15">
        <f t="shared" si="10"/>
        <v>0</v>
      </c>
      <c r="K238" s="19">
        <f t="shared" si="12"/>
        <v>2987500</v>
      </c>
      <c r="L238" s="20">
        <f t="shared" si="11"/>
        <v>1</v>
      </c>
    </row>
    <row r="239" spans="1:12" outlineLevel="1" collapsed="1" x14ac:dyDescent="0.2">
      <c r="B239" s="7"/>
      <c r="C239" s="7"/>
      <c r="D239" s="7"/>
      <c r="E239" s="9" t="s">
        <v>825</v>
      </c>
      <c r="F239" s="4">
        <f>SUBTOTAL(9,F235:F238)</f>
        <v>11488644</v>
      </c>
      <c r="G239" s="4">
        <f>SUBTOTAL(9,G235:G238)</f>
        <v>-1012500</v>
      </c>
      <c r="H239" s="4">
        <f>SUBTOTAL(9,H235:H238)</f>
        <v>10476144</v>
      </c>
      <c r="I239" s="14">
        <f>SUBTOTAL(9,I235:I238)</f>
        <v>453560</v>
      </c>
      <c r="J239" s="15">
        <f t="shared" si="10"/>
        <v>4.3294555706756228E-2</v>
      </c>
      <c r="K239" s="19">
        <f>SUBTOTAL(9,K235:K238)</f>
        <v>10022584</v>
      </c>
      <c r="L239" s="20">
        <f t="shared" si="11"/>
        <v>0.95670544429324378</v>
      </c>
    </row>
    <row r="240" spans="1:12" hidden="1" outlineLevel="2" x14ac:dyDescent="0.2">
      <c r="A240" s="2">
        <v>2</v>
      </c>
      <c r="B240" s="7" t="s">
        <v>13</v>
      </c>
      <c r="C240" s="7" t="s">
        <v>436</v>
      </c>
      <c r="D240" s="7" t="s">
        <v>666</v>
      </c>
      <c r="E240" s="7" t="s">
        <v>759</v>
      </c>
      <c r="F240" s="4">
        <v>2350000</v>
      </c>
      <c r="G240" s="4">
        <v>0</v>
      </c>
      <c r="H240" s="4">
        <v>2350000</v>
      </c>
      <c r="I240" s="14">
        <v>1205476.3</v>
      </c>
      <c r="J240" s="15">
        <f t="shared" si="10"/>
        <v>0.51296863829787231</v>
      </c>
      <c r="K240" s="19">
        <f t="shared" si="12"/>
        <v>1144523.7</v>
      </c>
      <c r="L240" s="20">
        <f t="shared" si="11"/>
        <v>0.48703136170212763</v>
      </c>
    </row>
    <row r="241" spans="1:12" hidden="1" outlineLevel="2" x14ac:dyDescent="0.2">
      <c r="A241" s="2">
        <v>2</v>
      </c>
      <c r="B241" s="7" t="s">
        <v>13</v>
      </c>
      <c r="C241" s="7" t="s">
        <v>438</v>
      </c>
      <c r="D241" s="7" t="s">
        <v>667</v>
      </c>
      <c r="E241" s="7" t="s">
        <v>759</v>
      </c>
      <c r="F241" s="4">
        <v>300000</v>
      </c>
      <c r="G241" s="4">
        <v>0</v>
      </c>
      <c r="H241" s="4">
        <v>300000</v>
      </c>
      <c r="I241" s="14">
        <v>6660</v>
      </c>
      <c r="J241" s="15">
        <f t="shared" si="10"/>
        <v>2.2200000000000001E-2</v>
      </c>
      <c r="K241" s="19">
        <f t="shared" si="12"/>
        <v>293340</v>
      </c>
      <c r="L241" s="20">
        <f t="shared" si="11"/>
        <v>0.9778</v>
      </c>
    </row>
    <row r="242" spans="1:12" hidden="1" outlineLevel="2" x14ac:dyDescent="0.2">
      <c r="A242" s="2">
        <v>2</v>
      </c>
      <c r="B242" s="7" t="s">
        <v>13</v>
      </c>
      <c r="C242" s="7" t="s">
        <v>440</v>
      </c>
      <c r="D242" s="7" t="s">
        <v>674</v>
      </c>
      <c r="E242" s="7" t="s">
        <v>759</v>
      </c>
      <c r="F242" s="4">
        <v>50000</v>
      </c>
      <c r="G242" s="4">
        <v>0</v>
      </c>
      <c r="H242" s="4">
        <v>50000</v>
      </c>
      <c r="I242" s="14">
        <v>5467</v>
      </c>
      <c r="J242" s="15">
        <f t="shared" si="10"/>
        <v>0.10934000000000001</v>
      </c>
      <c r="K242" s="19">
        <f t="shared" si="12"/>
        <v>44533</v>
      </c>
      <c r="L242" s="20">
        <f t="shared" si="11"/>
        <v>0.89066000000000001</v>
      </c>
    </row>
    <row r="243" spans="1:12" hidden="1" outlineLevel="2" x14ac:dyDescent="0.2">
      <c r="A243" s="2">
        <v>2</v>
      </c>
      <c r="B243" s="7" t="s">
        <v>13</v>
      </c>
      <c r="C243" s="7" t="s">
        <v>442</v>
      </c>
      <c r="D243" s="7" t="s">
        <v>669</v>
      </c>
      <c r="E243" s="7" t="s">
        <v>759</v>
      </c>
      <c r="F243" s="4">
        <v>50000</v>
      </c>
      <c r="G243" s="4">
        <v>0</v>
      </c>
      <c r="H243" s="4">
        <v>50000</v>
      </c>
      <c r="I243" s="14">
        <v>4325</v>
      </c>
      <c r="J243" s="15">
        <f t="shared" si="10"/>
        <v>8.6499999999999994E-2</v>
      </c>
      <c r="K243" s="19">
        <f t="shared" si="12"/>
        <v>45675</v>
      </c>
      <c r="L243" s="20">
        <f t="shared" si="11"/>
        <v>0.91349999999999998</v>
      </c>
    </row>
    <row r="244" spans="1:12" hidden="1" outlineLevel="2" x14ac:dyDescent="0.2">
      <c r="A244" s="2">
        <v>2</v>
      </c>
      <c r="B244" s="7" t="s">
        <v>13</v>
      </c>
      <c r="C244" s="7" t="s">
        <v>446</v>
      </c>
      <c r="D244" s="7" t="s">
        <v>676</v>
      </c>
      <c r="E244" s="7" t="s">
        <v>759</v>
      </c>
      <c r="F244" s="4">
        <v>590923.59</v>
      </c>
      <c r="G244" s="4">
        <v>0</v>
      </c>
      <c r="H244" s="4">
        <v>590923.59</v>
      </c>
      <c r="I244" s="14">
        <v>2355</v>
      </c>
      <c r="J244" s="15">
        <f t="shared" si="10"/>
        <v>3.9852868287082602E-3</v>
      </c>
      <c r="K244" s="19">
        <f t="shared" si="12"/>
        <v>588568.59</v>
      </c>
      <c r="L244" s="20">
        <f t="shared" si="11"/>
        <v>0.99601471317129175</v>
      </c>
    </row>
    <row r="245" spans="1:12" hidden="1" outlineLevel="2" x14ac:dyDescent="0.2">
      <c r="A245" s="2">
        <v>2</v>
      </c>
      <c r="B245" s="7" t="s">
        <v>13</v>
      </c>
      <c r="C245" s="7" t="s">
        <v>448</v>
      </c>
      <c r="D245" s="7" t="s">
        <v>677</v>
      </c>
      <c r="E245" s="7" t="s">
        <v>759</v>
      </c>
      <c r="F245" s="4">
        <v>0</v>
      </c>
      <c r="G245" s="4">
        <v>37500</v>
      </c>
      <c r="H245" s="4">
        <v>37500</v>
      </c>
      <c r="I245" s="14">
        <v>1270</v>
      </c>
      <c r="J245" s="15">
        <f t="shared" si="10"/>
        <v>3.386666666666667E-2</v>
      </c>
      <c r="K245" s="19">
        <f t="shared" si="12"/>
        <v>36230</v>
      </c>
      <c r="L245" s="20">
        <f t="shared" si="11"/>
        <v>0.96613333333333329</v>
      </c>
    </row>
    <row r="246" spans="1:12" outlineLevel="1" collapsed="1" x14ac:dyDescent="0.2">
      <c r="B246" s="7"/>
      <c r="C246" s="7"/>
      <c r="D246" s="7"/>
      <c r="E246" s="9" t="s">
        <v>826</v>
      </c>
      <c r="F246" s="4">
        <f>SUBTOTAL(9,F240:F245)</f>
        <v>3340923.59</v>
      </c>
      <c r="G246" s="4">
        <f>SUBTOTAL(9,G240:G245)</f>
        <v>37500</v>
      </c>
      <c r="H246" s="4">
        <f>SUBTOTAL(9,H240:H245)</f>
        <v>3378423.59</v>
      </c>
      <c r="I246" s="14">
        <f>SUBTOTAL(9,I240:I245)</f>
        <v>1225553.3</v>
      </c>
      <c r="J246" s="15">
        <f t="shared" si="10"/>
        <v>0.36275892212793842</v>
      </c>
      <c r="K246" s="19">
        <f>SUBTOTAL(9,K240:K245)</f>
        <v>2152870.29</v>
      </c>
      <c r="L246" s="20">
        <f t="shared" si="11"/>
        <v>0.63724107787206163</v>
      </c>
    </row>
    <row r="247" spans="1:12" hidden="1" outlineLevel="2" x14ac:dyDescent="0.2">
      <c r="A247" s="2">
        <v>2</v>
      </c>
      <c r="B247" s="7" t="s">
        <v>13</v>
      </c>
      <c r="C247" s="7" t="s">
        <v>450</v>
      </c>
      <c r="D247" s="7" t="s">
        <v>669</v>
      </c>
      <c r="E247" s="7" t="s">
        <v>760</v>
      </c>
      <c r="F247" s="4">
        <v>8990272.8699999992</v>
      </c>
      <c r="G247" s="4">
        <v>0</v>
      </c>
      <c r="H247" s="4">
        <v>8990272.8699999992</v>
      </c>
      <c r="I247" s="14">
        <v>8986748.4399999995</v>
      </c>
      <c r="J247" s="15">
        <f t="shared" si="10"/>
        <v>0.99960797296689841</v>
      </c>
      <c r="K247" s="19">
        <f t="shared" si="12"/>
        <v>3524.429999999702</v>
      </c>
      <c r="L247" s="20">
        <f t="shared" si="11"/>
        <v>3.9202703310157728E-4</v>
      </c>
    </row>
    <row r="248" spans="1:12" outlineLevel="1" collapsed="1" x14ac:dyDescent="0.2">
      <c r="B248" s="7"/>
      <c r="C248" s="7"/>
      <c r="D248" s="7"/>
      <c r="E248" s="9" t="s">
        <v>827</v>
      </c>
      <c r="F248" s="4">
        <f>SUBTOTAL(9,F247:F247)</f>
        <v>8990272.8699999992</v>
      </c>
      <c r="G248" s="4">
        <f>SUBTOTAL(9,G247:G247)</f>
        <v>0</v>
      </c>
      <c r="H248" s="4">
        <f>SUBTOTAL(9,H247:H247)</f>
        <v>8990272.8699999992</v>
      </c>
      <c r="I248" s="14">
        <f>SUBTOTAL(9,I247:I247)</f>
        <v>8986748.4399999995</v>
      </c>
      <c r="J248" s="15">
        <f t="shared" si="10"/>
        <v>0.99960797296689841</v>
      </c>
      <c r="K248" s="19">
        <f>SUBTOTAL(9,K247:K247)</f>
        <v>3524.429999999702</v>
      </c>
      <c r="L248" s="20">
        <f t="shared" si="11"/>
        <v>3.9202703310157728E-4</v>
      </c>
    </row>
    <row r="249" spans="1:12" hidden="1" outlineLevel="2" x14ac:dyDescent="0.2">
      <c r="A249" s="2">
        <v>2</v>
      </c>
      <c r="B249" s="7" t="s">
        <v>13</v>
      </c>
      <c r="C249" s="7" t="s">
        <v>452</v>
      </c>
      <c r="D249" s="7" t="s">
        <v>666</v>
      </c>
      <c r="E249" s="7" t="s">
        <v>761</v>
      </c>
      <c r="F249" s="4">
        <v>7000000</v>
      </c>
      <c r="G249" s="4">
        <v>0</v>
      </c>
      <c r="H249" s="4">
        <v>7000000</v>
      </c>
      <c r="I249" s="14">
        <v>0</v>
      </c>
      <c r="J249" s="15">
        <f t="shared" si="10"/>
        <v>0</v>
      </c>
      <c r="K249" s="19">
        <f t="shared" si="12"/>
        <v>7000000</v>
      </c>
      <c r="L249" s="20">
        <f t="shared" si="11"/>
        <v>1</v>
      </c>
    </row>
    <row r="250" spans="1:12" hidden="1" outlineLevel="2" x14ac:dyDescent="0.2">
      <c r="A250" s="2">
        <v>2</v>
      </c>
      <c r="B250" s="7" t="s">
        <v>13</v>
      </c>
      <c r="C250" s="7" t="s">
        <v>454</v>
      </c>
      <c r="D250" s="7" t="s">
        <v>669</v>
      </c>
      <c r="E250" s="7" t="s">
        <v>761</v>
      </c>
      <c r="F250" s="4">
        <v>384596.09</v>
      </c>
      <c r="G250" s="4">
        <v>0</v>
      </c>
      <c r="H250" s="4">
        <v>384596.09</v>
      </c>
      <c r="I250" s="14">
        <v>128208</v>
      </c>
      <c r="J250" s="15">
        <f t="shared" si="10"/>
        <v>0.33335752321350953</v>
      </c>
      <c r="K250" s="19">
        <f t="shared" si="12"/>
        <v>256388.09000000003</v>
      </c>
      <c r="L250" s="20">
        <f t="shared" si="11"/>
        <v>0.66664247678649047</v>
      </c>
    </row>
    <row r="251" spans="1:12" hidden="1" outlineLevel="2" x14ac:dyDescent="0.2">
      <c r="A251" s="2">
        <v>2</v>
      </c>
      <c r="B251" s="7" t="s">
        <v>13</v>
      </c>
      <c r="C251" s="7" t="s">
        <v>456</v>
      </c>
      <c r="D251" s="7" t="s">
        <v>670</v>
      </c>
      <c r="E251" s="7" t="s">
        <v>761</v>
      </c>
      <c r="F251" s="4">
        <v>104987718.56</v>
      </c>
      <c r="G251" s="4">
        <v>-4054999</v>
      </c>
      <c r="H251" s="4">
        <v>100932719.56</v>
      </c>
      <c r="I251" s="14">
        <v>517857</v>
      </c>
      <c r="J251" s="15">
        <f t="shared" si="10"/>
        <v>5.1307148193124536E-3</v>
      </c>
      <c r="K251" s="19">
        <f t="shared" si="12"/>
        <v>100414862.56</v>
      </c>
      <c r="L251" s="20">
        <f t="shared" si="11"/>
        <v>0.99486928518068751</v>
      </c>
    </row>
    <row r="252" spans="1:12" hidden="1" outlineLevel="2" x14ac:dyDescent="0.2">
      <c r="A252" s="2">
        <v>2</v>
      </c>
      <c r="B252" s="7" t="s">
        <v>13</v>
      </c>
      <c r="C252" s="7" t="s">
        <v>460</v>
      </c>
      <c r="D252" s="7" t="s">
        <v>676</v>
      </c>
      <c r="E252" s="7" t="s">
        <v>761</v>
      </c>
      <c r="F252" s="4">
        <v>4939062.8099999996</v>
      </c>
      <c r="G252" s="4">
        <v>0</v>
      </c>
      <c r="H252" s="4">
        <v>4939062.8099999996</v>
      </c>
      <c r="I252" s="14">
        <v>0</v>
      </c>
      <c r="J252" s="15">
        <f t="shared" si="10"/>
        <v>0</v>
      </c>
      <c r="K252" s="19">
        <f t="shared" si="12"/>
        <v>4939062.8099999996</v>
      </c>
      <c r="L252" s="20">
        <f t="shared" si="11"/>
        <v>1</v>
      </c>
    </row>
    <row r="253" spans="1:12" outlineLevel="1" collapsed="1" x14ac:dyDescent="0.2">
      <c r="B253" s="7"/>
      <c r="C253" s="7"/>
      <c r="D253" s="7"/>
      <c r="E253" s="9" t="s">
        <v>828</v>
      </c>
      <c r="F253" s="4">
        <f>SUBTOTAL(9,F249:F252)</f>
        <v>117311377.46000001</v>
      </c>
      <c r="G253" s="4">
        <f>SUBTOTAL(9,G249:G252)</f>
        <v>-4054999</v>
      </c>
      <c r="H253" s="4">
        <f>SUBTOTAL(9,H249:H252)</f>
        <v>113256378.46000001</v>
      </c>
      <c r="I253" s="14">
        <f>SUBTOTAL(9,I249:I252)</f>
        <v>646065</v>
      </c>
      <c r="J253" s="15">
        <f t="shared" si="10"/>
        <v>5.7044469263881487E-3</v>
      </c>
      <c r="K253" s="19">
        <f>SUBTOTAL(9,K249:K252)</f>
        <v>112610313.46000001</v>
      </c>
      <c r="L253" s="20">
        <f t="shared" si="11"/>
        <v>0.99429555307361184</v>
      </c>
    </row>
    <row r="254" spans="1:12" hidden="1" outlineLevel="2" x14ac:dyDescent="0.2">
      <c r="A254" s="2">
        <v>2</v>
      </c>
      <c r="B254" s="7" t="s">
        <v>13</v>
      </c>
      <c r="C254" s="7" t="s">
        <v>470</v>
      </c>
      <c r="D254" s="7" t="s">
        <v>667</v>
      </c>
      <c r="E254" s="7" t="s">
        <v>762</v>
      </c>
      <c r="F254" s="4">
        <v>500000</v>
      </c>
      <c r="G254" s="4">
        <v>0</v>
      </c>
      <c r="H254" s="4">
        <v>500000</v>
      </c>
      <c r="I254" s="14">
        <v>0</v>
      </c>
      <c r="J254" s="15">
        <f t="shared" si="10"/>
        <v>0</v>
      </c>
      <c r="K254" s="19">
        <f t="shared" si="12"/>
        <v>500000</v>
      </c>
      <c r="L254" s="20">
        <f t="shared" si="11"/>
        <v>1</v>
      </c>
    </row>
    <row r="255" spans="1:12" hidden="1" outlineLevel="2" x14ac:dyDescent="0.2">
      <c r="A255" s="2">
        <v>2</v>
      </c>
      <c r="B255" s="7" t="s">
        <v>13</v>
      </c>
      <c r="C255" s="7" t="s">
        <v>472</v>
      </c>
      <c r="D255" s="7" t="s">
        <v>672</v>
      </c>
      <c r="E255" s="7" t="s">
        <v>762</v>
      </c>
      <c r="F255" s="4">
        <v>3000000</v>
      </c>
      <c r="G255" s="4">
        <v>0</v>
      </c>
      <c r="H255" s="4">
        <v>3000000</v>
      </c>
      <c r="I255" s="14">
        <v>0</v>
      </c>
      <c r="J255" s="15">
        <f t="shared" si="10"/>
        <v>0</v>
      </c>
      <c r="K255" s="19">
        <f t="shared" si="12"/>
        <v>3000000</v>
      </c>
      <c r="L255" s="20">
        <f t="shared" si="11"/>
        <v>1</v>
      </c>
    </row>
    <row r="256" spans="1:12" outlineLevel="1" collapsed="1" x14ac:dyDescent="0.2">
      <c r="B256" s="7"/>
      <c r="C256" s="7"/>
      <c r="D256" s="7"/>
      <c r="E256" s="9" t="s">
        <v>829</v>
      </c>
      <c r="F256" s="4">
        <f>SUBTOTAL(9,F254:F255)</f>
        <v>3500000</v>
      </c>
      <c r="G256" s="4">
        <f>SUBTOTAL(9,G254:G255)</f>
        <v>0</v>
      </c>
      <c r="H256" s="4">
        <f>SUBTOTAL(9,H254:H255)</f>
        <v>3500000</v>
      </c>
      <c r="I256" s="14">
        <f>SUBTOTAL(9,I254:I255)</f>
        <v>0</v>
      </c>
      <c r="J256" s="15">
        <f t="shared" si="10"/>
        <v>0</v>
      </c>
      <c r="K256" s="19">
        <f>SUBTOTAL(9,K254:K255)</f>
        <v>3500000</v>
      </c>
      <c r="L256" s="20">
        <f t="shared" si="11"/>
        <v>1</v>
      </c>
    </row>
    <row r="257" spans="1:12" hidden="1" outlineLevel="2" x14ac:dyDescent="0.2">
      <c r="A257" s="2">
        <v>2</v>
      </c>
      <c r="B257" s="7" t="s">
        <v>13</v>
      </c>
      <c r="C257" s="7" t="s">
        <v>474</v>
      </c>
      <c r="D257" s="7" t="s">
        <v>678</v>
      </c>
      <c r="E257" s="7" t="s">
        <v>763</v>
      </c>
      <c r="F257" s="4">
        <v>18460612.5</v>
      </c>
      <c r="G257" s="4">
        <v>0</v>
      </c>
      <c r="H257" s="4">
        <v>18460612.5</v>
      </c>
      <c r="I257" s="14">
        <v>7621175.9100000001</v>
      </c>
      <c r="J257" s="15">
        <f t="shared" si="10"/>
        <v>0.41283440135044275</v>
      </c>
      <c r="K257" s="19">
        <f t="shared" si="12"/>
        <v>10839436.59</v>
      </c>
      <c r="L257" s="20">
        <f t="shared" si="11"/>
        <v>0.58716559864955731</v>
      </c>
    </row>
    <row r="258" spans="1:12" outlineLevel="1" collapsed="1" x14ac:dyDescent="0.2">
      <c r="B258" s="7"/>
      <c r="C258" s="7"/>
      <c r="D258" s="7"/>
      <c r="E258" s="9" t="s">
        <v>830</v>
      </c>
      <c r="F258" s="4">
        <f>SUBTOTAL(9,F257:F257)</f>
        <v>18460612.5</v>
      </c>
      <c r="G258" s="4">
        <f>SUBTOTAL(9,G257:G257)</f>
        <v>0</v>
      </c>
      <c r="H258" s="4">
        <f>SUBTOTAL(9,H257:H257)</f>
        <v>18460612.5</v>
      </c>
      <c r="I258" s="14">
        <f>SUBTOTAL(9,I257:I257)</f>
        <v>7621175.9100000001</v>
      </c>
      <c r="J258" s="15">
        <f t="shared" si="10"/>
        <v>0.41283440135044275</v>
      </c>
      <c r="K258" s="19">
        <f>SUBTOTAL(9,K257:K257)</f>
        <v>10839436.59</v>
      </c>
      <c r="L258" s="20">
        <f t="shared" si="11"/>
        <v>0.58716559864955731</v>
      </c>
    </row>
    <row r="259" spans="1:12" hidden="1" outlineLevel="2" x14ac:dyDescent="0.2">
      <c r="A259" s="2">
        <v>2</v>
      </c>
      <c r="B259" s="7" t="s">
        <v>13</v>
      </c>
      <c r="C259" s="7" t="s">
        <v>476</v>
      </c>
      <c r="D259" s="7" t="s">
        <v>667</v>
      </c>
      <c r="E259" s="7" t="s">
        <v>764</v>
      </c>
      <c r="F259" s="4">
        <v>15500000</v>
      </c>
      <c r="G259" s="4">
        <v>0</v>
      </c>
      <c r="H259" s="4">
        <v>15500000</v>
      </c>
      <c r="I259" s="14">
        <v>290000</v>
      </c>
      <c r="J259" s="15">
        <f t="shared" si="10"/>
        <v>1.870967741935484E-2</v>
      </c>
      <c r="K259" s="19">
        <f t="shared" si="12"/>
        <v>15210000</v>
      </c>
      <c r="L259" s="20">
        <f t="shared" si="11"/>
        <v>0.98129032258064519</v>
      </c>
    </row>
    <row r="260" spans="1:12" hidden="1" outlineLevel="2" x14ac:dyDescent="0.2">
      <c r="A260" s="2">
        <v>2</v>
      </c>
      <c r="B260" s="7" t="s">
        <v>13</v>
      </c>
      <c r="C260" s="7" t="s">
        <v>478</v>
      </c>
      <c r="D260" s="7" t="s">
        <v>669</v>
      </c>
      <c r="E260" s="7" t="s">
        <v>764</v>
      </c>
      <c r="F260" s="4">
        <v>38050000</v>
      </c>
      <c r="G260" s="4">
        <v>-9250744</v>
      </c>
      <c r="H260" s="4">
        <v>28799256</v>
      </c>
      <c r="I260" s="14">
        <v>0</v>
      </c>
      <c r="J260" s="15">
        <f t="shared" si="10"/>
        <v>0</v>
      </c>
      <c r="K260" s="19">
        <f t="shared" si="12"/>
        <v>28799256</v>
      </c>
      <c r="L260" s="20">
        <f t="shared" si="11"/>
        <v>1</v>
      </c>
    </row>
    <row r="261" spans="1:12" outlineLevel="1" collapsed="1" x14ac:dyDescent="0.2">
      <c r="B261" s="7"/>
      <c r="C261" s="7"/>
      <c r="D261" s="7"/>
      <c r="E261" s="9" t="s">
        <v>831</v>
      </c>
      <c r="F261" s="4">
        <f>SUBTOTAL(9,F259:F260)</f>
        <v>53550000</v>
      </c>
      <c r="G261" s="4">
        <f>SUBTOTAL(9,G259:G260)</f>
        <v>-9250744</v>
      </c>
      <c r="H261" s="4">
        <f>SUBTOTAL(9,H259:H260)</f>
        <v>44299256</v>
      </c>
      <c r="I261" s="14">
        <f>SUBTOTAL(9,I259:I260)</f>
        <v>290000</v>
      </c>
      <c r="J261" s="15">
        <f t="shared" si="10"/>
        <v>6.546385338841808E-3</v>
      </c>
      <c r="K261" s="19">
        <f>SUBTOTAL(9,K259:K260)</f>
        <v>44009256</v>
      </c>
      <c r="L261" s="20">
        <f t="shared" si="11"/>
        <v>0.99345361466115822</v>
      </c>
    </row>
    <row r="262" spans="1:12" hidden="1" outlineLevel="2" x14ac:dyDescent="0.2">
      <c r="A262" s="2">
        <v>2</v>
      </c>
      <c r="B262" s="7" t="s">
        <v>13</v>
      </c>
      <c r="C262" s="7" t="s">
        <v>480</v>
      </c>
      <c r="D262" s="7" t="s">
        <v>669</v>
      </c>
      <c r="E262" s="7" t="s">
        <v>765</v>
      </c>
      <c r="F262" s="4">
        <v>25493243.370000001</v>
      </c>
      <c r="G262" s="4">
        <v>500000</v>
      </c>
      <c r="H262" s="4">
        <v>25993243.370000001</v>
      </c>
      <c r="I262" s="14">
        <v>9788994.3399999999</v>
      </c>
      <c r="J262" s="15">
        <f t="shared" si="10"/>
        <v>0.3765976488835529</v>
      </c>
      <c r="K262" s="19">
        <f t="shared" si="12"/>
        <v>16204249.030000001</v>
      </c>
      <c r="L262" s="20">
        <f t="shared" si="11"/>
        <v>0.62340235111644704</v>
      </c>
    </row>
    <row r="263" spans="1:12" outlineLevel="1" collapsed="1" x14ac:dyDescent="0.2">
      <c r="B263" s="7"/>
      <c r="C263" s="7"/>
      <c r="D263" s="7"/>
      <c r="E263" s="9" t="s">
        <v>832</v>
      </c>
      <c r="F263" s="4">
        <f>SUBTOTAL(9,F262:F262)</f>
        <v>25493243.370000001</v>
      </c>
      <c r="G263" s="4">
        <f>SUBTOTAL(9,G262:G262)</f>
        <v>500000</v>
      </c>
      <c r="H263" s="4">
        <f>SUBTOTAL(9,H262:H262)</f>
        <v>25993243.370000001</v>
      </c>
      <c r="I263" s="14">
        <f>SUBTOTAL(9,I262:I262)</f>
        <v>9788994.3399999999</v>
      </c>
      <c r="J263" s="15">
        <f t="shared" si="10"/>
        <v>0.3765976488835529</v>
      </c>
      <c r="K263" s="19">
        <f>SUBTOTAL(9,K262:K262)</f>
        <v>16204249.030000001</v>
      </c>
      <c r="L263" s="20">
        <f t="shared" si="11"/>
        <v>0.62340235111644704</v>
      </c>
    </row>
    <row r="264" spans="1:12" hidden="1" outlineLevel="2" x14ac:dyDescent="0.2">
      <c r="A264" s="2">
        <v>2</v>
      </c>
      <c r="B264" s="7" t="s">
        <v>13</v>
      </c>
      <c r="C264" s="7" t="s">
        <v>488</v>
      </c>
      <c r="D264" s="7" t="s">
        <v>669</v>
      </c>
      <c r="E264" s="7" t="s">
        <v>766</v>
      </c>
      <c r="F264" s="4">
        <v>456750</v>
      </c>
      <c r="G264" s="4">
        <v>0</v>
      </c>
      <c r="H264" s="4">
        <v>456750</v>
      </c>
      <c r="I264" s="14">
        <v>108505</v>
      </c>
      <c r="J264" s="15">
        <f t="shared" si="10"/>
        <v>0.23755883962780514</v>
      </c>
      <c r="K264" s="19">
        <f t="shared" si="12"/>
        <v>348245</v>
      </c>
      <c r="L264" s="20">
        <f t="shared" si="11"/>
        <v>0.76244116037219489</v>
      </c>
    </row>
    <row r="265" spans="1:12" hidden="1" outlineLevel="2" x14ac:dyDescent="0.2">
      <c r="A265" s="2">
        <v>2</v>
      </c>
      <c r="B265" s="7" t="s">
        <v>13</v>
      </c>
      <c r="C265" s="7" t="s">
        <v>490</v>
      </c>
      <c r="D265" s="7" t="s">
        <v>671</v>
      </c>
      <c r="E265" s="7" t="s">
        <v>766</v>
      </c>
      <c r="F265" s="4">
        <v>12000000</v>
      </c>
      <c r="G265" s="4">
        <v>-12000000</v>
      </c>
      <c r="H265" s="4">
        <v>0</v>
      </c>
      <c r="I265" s="14">
        <v>0</v>
      </c>
      <c r="J265" s="15" t="e">
        <f t="shared" si="10"/>
        <v>#DIV/0!</v>
      </c>
      <c r="K265" s="19">
        <f t="shared" si="12"/>
        <v>0</v>
      </c>
      <c r="L265" s="20" t="e">
        <f t="shared" si="11"/>
        <v>#DIV/0!</v>
      </c>
    </row>
    <row r="266" spans="1:12" outlineLevel="1" collapsed="1" x14ac:dyDescent="0.2">
      <c r="B266" s="7"/>
      <c r="C266" s="7"/>
      <c r="D266" s="7"/>
      <c r="E266" s="9" t="s">
        <v>833</v>
      </c>
      <c r="F266" s="4">
        <f>SUBTOTAL(9,F264:F265)</f>
        <v>12456750</v>
      </c>
      <c r="G266" s="4">
        <f>SUBTOTAL(9,G264:G265)</f>
        <v>-12000000</v>
      </c>
      <c r="H266" s="4">
        <f>SUBTOTAL(9,H264:H265)</f>
        <v>456750</v>
      </c>
      <c r="I266" s="14">
        <f>SUBTOTAL(9,I264:I265)</f>
        <v>108505</v>
      </c>
      <c r="J266" s="15">
        <f t="shared" si="10"/>
        <v>0.23755883962780514</v>
      </c>
      <c r="K266" s="19">
        <f>SUBTOTAL(9,K264:K265)</f>
        <v>348245</v>
      </c>
      <c r="L266" s="20">
        <f t="shared" si="11"/>
        <v>0.76244116037219489</v>
      </c>
    </row>
    <row r="267" spans="1:12" hidden="1" outlineLevel="2" x14ac:dyDescent="0.2">
      <c r="A267" s="2">
        <v>2</v>
      </c>
      <c r="B267" s="7" t="s">
        <v>13</v>
      </c>
      <c r="C267" s="7" t="s">
        <v>496</v>
      </c>
      <c r="D267" s="7" t="s">
        <v>674</v>
      </c>
      <c r="E267" s="7" t="s">
        <v>767</v>
      </c>
      <c r="F267" s="4">
        <v>300000</v>
      </c>
      <c r="G267" s="4">
        <v>0</v>
      </c>
      <c r="H267" s="4">
        <v>300000</v>
      </c>
      <c r="I267" s="14">
        <v>28435</v>
      </c>
      <c r="J267" s="15">
        <f t="shared" si="10"/>
        <v>9.4783333333333331E-2</v>
      </c>
      <c r="K267" s="19">
        <f t="shared" si="12"/>
        <v>271565</v>
      </c>
      <c r="L267" s="20">
        <f t="shared" si="11"/>
        <v>0.90521666666666667</v>
      </c>
    </row>
    <row r="268" spans="1:12" hidden="1" outlineLevel="2" x14ac:dyDescent="0.2">
      <c r="A268" s="2">
        <v>2</v>
      </c>
      <c r="B268" s="7" t="s">
        <v>13</v>
      </c>
      <c r="C268" s="7" t="s">
        <v>498</v>
      </c>
      <c r="D268" s="7" t="s">
        <v>669</v>
      </c>
      <c r="E268" s="7" t="s">
        <v>768</v>
      </c>
      <c r="F268" s="4">
        <v>263979</v>
      </c>
      <c r="G268" s="4">
        <v>0</v>
      </c>
      <c r="H268" s="4">
        <v>263979</v>
      </c>
      <c r="I268" s="14">
        <v>41295</v>
      </c>
      <c r="J268" s="15">
        <f t="shared" si="10"/>
        <v>0.15643289807143751</v>
      </c>
      <c r="K268" s="19">
        <f t="shared" si="12"/>
        <v>222684</v>
      </c>
      <c r="L268" s="20">
        <f t="shared" si="11"/>
        <v>0.84356710192856255</v>
      </c>
    </row>
    <row r="269" spans="1:12" hidden="1" outlineLevel="2" x14ac:dyDescent="0.2">
      <c r="A269" s="2">
        <v>2</v>
      </c>
      <c r="B269" s="7" t="s">
        <v>13</v>
      </c>
      <c r="C269" s="7" t="s">
        <v>502</v>
      </c>
      <c r="D269" s="7" t="s">
        <v>676</v>
      </c>
      <c r="E269" s="7" t="s">
        <v>768</v>
      </c>
      <c r="F269" s="4">
        <v>482300</v>
      </c>
      <c r="G269" s="4">
        <v>0</v>
      </c>
      <c r="H269" s="4">
        <v>482300</v>
      </c>
      <c r="I269" s="14">
        <v>14900</v>
      </c>
      <c r="J269" s="15">
        <f t="shared" si="10"/>
        <v>3.0893634667219574E-2</v>
      </c>
      <c r="K269" s="19">
        <f t="shared" si="12"/>
        <v>467400</v>
      </c>
      <c r="L269" s="20">
        <f t="shared" si="11"/>
        <v>0.96910636533278038</v>
      </c>
    </row>
    <row r="270" spans="1:12" hidden="1" outlineLevel="2" x14ac:dyDescent="0.2">
      <c r="A270" s="2">
        <v>2</v>
      </c>
      <c r="B270" s="7" t="s">
        <v>13</v>
      </c>
      <c r="C270" s="7" t="s">
        <v>504</v>
      </c>
      <c r="D270" s="7" t="s">
        <v>677</v>
      </c>
      <c r="E270" s="7" t="s">
        <v>768</v>
      </c>
      <c r="F270" s="4">
        <v>0</v>
      </c>
      <c r="G270" s="4">
        <v>225000</v>
      </c>
      <c r="H270" s="4">
        <v>225000</v>
      </c>
      <c r="I270" s="14">
        <v>2340</v>
      </c>
      <c r="J270" s="15">
        <f t="shared" si="10"/>
        <v>1.04E-2</v>
      </c>
      <c r="K270" s="19">
        <f t="shared" si="12"/>
        <v>222660</v>
      </c>
      <c r="L270" s="20">
        <f t="shared" si="11"/>
        <v>0.98960000000000004</v>
      </c>
    </row>
    <row r="271" spans="1:12" outlineLevel="1" collapsed="1" x14ac:dyDescent="0.2">
      <c r="B271" s="7"/>
      <c r="C271" s="7"/>
      <c r="D271" s="7"/>
      <c r="E271" s="9" t="s">
        <v>834</v>
      </c>
      <c r="F271" s="4">
        <f>SUBTOTAL(9,F267:F270)</f>
        <v>1046279</v>
      </c>
      <c r="G271" s="4">
        <f>SUBTOTAL(9,G267:G270)</f>
        <v>225000</v>
      </c>
      <c r="H271" s="4">
        <f>SUBTOTAL(9,H267:H270)</f>
        <v>1271279</v>
      </c>
      <c r="I271" s="14">
        <f>SUBTOTAL(9,I267:I270)</f>
        <v>86970</v>
      </c>
      <c r="J271" s="15">
        <f t="shared" si="10"/>
        <v>6.8411418736563728E-2</v>
      </c>
      <c r="K271" s="19">
        <f>SUBTOTAL(9,K267:K270)</f>
        <v>1184309</v>
      </c>
      <c r="L271" s="20">
        <f t="shared" si="11"/>
        <v>0.93158858126343624</v>
      </c>
    </row>
    <row r="272" spans="1:12" hidden="1" outlineLevel="2" x14ac:dyDescent="0.2">
      <c r="A272" s="2">
        <v>2</v>
      </c>
      <c r="B272" s="7" t="s">
        <v>13</v>
      </c>
      <c r="C272" s="7" t="s">
        <v>506</v>
      </c>
      <c r="D272" s="7" t="s">
        <v>666</v>
      </c>
      <c r="E272" s="7" t="s">
        <v>769</v>
      </c>
      <c r="F272" s="4">
        <v>1645000</v>
      </c>
      <c r="G272" s="4">
        <v>0</v>
      </c>
      <c r="H272" s="4">
        <v>1645000</v>
      </c>
      <c r="I272" s="14">
        <v>0</v>
      </c>
      <c r="J272" s="15">
        <f t="shared" si="10"/>
        <v>0</v>
      </c>
      <c r="K272" s="19">
        <f t="shared" si="12"/>
        <v>1645000</v>
      </c>
      <c r="L272" s="20">
        <f t="shared" si="11"/>
        <v>1</v>
      </c>
    </row>
    <row r="273" spans="1:12" hidden="1" outlineLevel="2" x14ac:dyDescent="0.2">
      <c r="A273" s="2">
        <v>2</v>
      </c>
      <c r="B273" s="7" t="s">
        <v>13</v>
      </c>
      <c r="C273" s="7" t="s">
        <v>508</v>
      </c>
      <c r="D273" s="7" t="s">
        <v>674</v>
      </c>
      <c r="E273" s="7" t="s">
        <v>769</v>
      </c>
      <c r="F273" s="4">
        <v>1000000</v>
      </c>
      <c r="G273" s="4">
        <v>0</v>
      </c>
      <c r="H273" s="4">
        <v>1000000</v>
      </c>
      <c r="I273" s="14">
        <v>8350</v>
      </c>
      <c r="J273" s="15">
        <f t="shared" si="10"/>
        <v>8.3499999999999998E-3</v>
      </c>
      <c r="K273" s="19">
        <f t="shared" si="12"/>
        <v>991650</v>
      </c>
      <c r="L273" s="20">
        <f t="shared" si="11"/>
        <v>0.99165000000000003</v>
      </c>
    </row>
    <row r="274" spans="1:12" hidden="1" outlineLevel="2" x14ac:dyDescent="0.2">
      <c r="A274" s="2">
        <v>2</v>
      </c>
      <c r="B274" s="7" t="s">
        <v>13</v>
      </c>
      <c r="C274" s="7" t="s">
        <v>510</v>
      </c>
      <c r="D274" s="7" t="s">
        <v>669</v>
      </c>
      <c r="E274" s="7" t="s">
        <v>769</v>
      </c>
      <c r="F274" s="4">
        <v>67885.710000000006</v>
      </c>
      <c r="G274" s="4">
        <v>0</v>
      </c>
      <c r="H274" s="4">
        <v>67885.710000000006</v>
      </c>
      <c r="I274" s="14">
        <v>46230</v>
      </c>
      <c r="J274" s="15">
        <f t="shared" ref="J274:J337" si="13">I274/H274</f>
        <v>0.68099751773974226</v>
      </c>
      <c r="K274" s="19">
        <f t="shared" si="12"/>
        <v>21655.710000000006</v>
      </c>
      <c r="L274" s="20">
        <f t="shared" si="11"/>
        <v>0.31900248226025779</v>
      </c>
    </row>
    <row r="275" spans="1:12" hidden="1" outlineLevel="2" x14ac:dyDescent="0.2">
      <c r="A275" s="2">
        <v>2</v>
      </c>
      <c r="B275" s="7" t="s">
        <v>13</v>
      </c>
      <c r="C275" s="7" t="s">
        <v>512</v>
      </c>
      <c r="D275" s="7" t="s">
        <v>672</v>
      </c>
      <c r="E275" s="7" t="s">
        <v>769</v>
      </c>
      <c r="F275" s="4">
        <v>100000</v>
      </c>
      <c r="G275" s="4">
        <v>0</v>
      </c>
      <c r="H275" s="4">
        <v>100000</v>
      </c>
      <c r="I275" s="14">
        <v>0</v>
      </c>
      <c r="J275" s="15">
        <f t="shared" si="13"/>
        <v>0</v>
      </c>
      <c r="K275" s="19">
        <f t="shared" si="12"/>
        <v>100000</v>
      </c>
      <c r="L275" s="20">
        <f t="shared" si="11"/>
        <v>1</v>
      </c>
    </row>
    <row r="276" spans="1:12" hidden="1" outlineLevel="2" x14ac:dyDescent="0.2">
      <c r="A276" s="2">
        <v>2</v>
      </c>
      <c r="B276" s="7" t="s">
        <v>13</v>
      </c>
      <c r="C276" s="7" t="s">
        <v>516</v>
      </c>
      <c r="D276" s="7" t="s">
        <v>676</v>
      </c>
      <c r="E276" s="7" t="s">
        <v>769</v>
      </c>
      <c r="F276" s="4">
        <v>7877304.6500000004</v>
      </c>
      <c r="G276" s="4">
        <v>0</v>
      </c>
      <c r="H276" s="4">
        <v>7877304.6500000004</v>
      </c>
      <c r="I276" s="14">
        <v>1684786.65</v>
      </c>
      <c r="J276" s="15">
        <f t="shared" si="13"/>
        <v>0.21387856949267536</v>
      </c>
      <c r="K276" s="19">
        <f t="shared" si="12"/>
        <v>6192518</v>
      </c>
      <c r="L276" s="20">
        <f t="shared" si="11"/>
        <v>0.78612143050732453</v>
      </c>
    </row>
    <row r="277" spans="1:12" hidden="1" outlineLevel="2" x14ac:dyDescent="0.2">
      <c r="A277" s="2">
        <v>2</v>
      </c>
      <c r="B277" s="7" t="s">
        <v>13</v>
      </c>
      <c r="C277" s="7" t="s">
        <v>518</v>
      </c>
      <c r="D277" s="7" t="s">
        <v>677</v>
      </c>
      <c r="E277" s="7" t="s">
        <v>769</v>
      </c>
      <c r="F277" s="4">
        <v>0</v>
      </c>
      <c r="G277" s="4">
        <v>750000</v>
      </c>
      <c r="H277" s="4">
        <v>750000</v>
      </c>
      <c r="I277" s="14">
        <v>0</v>
      </c>
      <c r="J277" s="15">
        <f t="shared" si="13"/>
        <v>0</v>
      </c>
      <c r="K277" s="19">
        <f t="shared" si="12"/>
        <v>750000</v>
      </c>
      <c r="L277" s="20">
        <f t="shared" si="11"/>
        <v>1</v>
      </c>
    </row>
    <row r="278" spans="1:12" outlineLevel="1" collapsed="1" x14ac:dyDescent="0.2">
      <c r="B278" s="7"/>
      <c r="C278" s="7"/>
      <c r="D278" s="7"/>
      <c r="E278" s="9" t="s">
        <v>835</v>
      </c>
      <c r="F278" s="4">
        <f>SUBTOTAL(9,F272:F277)</f>
        <v>10690190.359999999</v>
      </c>
      <c r="G278" s="4">
        <f>SUBTOTAL(9,G272:G277)</f>
        <v>750000</v>
      </c>
      <c r="H278" s="4">
        <f>SUBTOTAL(9,H272:H277)</f>
        <v>11440190.359999999</v>
      </c>
      <c r="I278" s="14">
        <f>SUBTOTAL(9,I272:I277)</f>
        <v>1739366.65</v>
      </c>
      <c r="J278" s="15">
        <f t="shared" si="13"/>
        <v>0.15204000941117207</v>
      </c>
      <c r="K278" s="19">
        <f>SUBTOTAL(9,K272:K277)</f>
        <v>9700823.7100000009</v>
      </c>
      <c r="L278" s="20">
        <f t="shared" si="11"/>
        <v>0.84795999058882809</v>
      </c>
    </row>
    <row r="279" spans="1:12" hidden="1" outlineLevel="2" x14ac:dyDescent="0.2">
      <c r="A279" s="2">
        <v>2</v>
      </c>
      <c r="B279" s="7" t="s">
        <v>13</v>
      </c>
      <c r="C279" s="7" t="s">
        <v>520</v>
      </c>
      <c r="D279" s="7" t="s">
        <v>666</v>
      </c>
      <c r="E279" s="7" t="s">
        <v>770</v>
      </c>
      <c r="F279" s="4">
        <v>4000000</v>
      </c>
      <c r="G279" s="4">
        <v>0</v>
      </c>
      <c r="H279" s="4">
        <v>4000000</v>
      </c>
      <c r="I279" s="14">
        <v>194096.82</v>
      </c>
      <c r="J279" s="15">
        <f t="shared" si="13"/>
        <v>4.8524205000000001E-2</v>
      </c>
      <c r="K279" s="19">
        <f t="shared" si="12"/>
        <v>3805903.18</v>
      </c>
      <c r="L279" s="20">
        <f t="shared" si="11"/>
        <v>0.95147579500000001</v>
      </c>
    </row>
    <row r="280" spans="1:12" hidden="1" outlineLevel="2" x14ac:dyDescent="0.2">
      <c r="A280" s="2">
        <v>2</v>
      </c>
      <c r="B280" s="7" t="s">
        <v>13</v>
      </c>
      <c r="C280" s="7" t="s">
        <v>522</v>
      </c>
      <c r="D280" s="7" t="s">
        <v>672</v>
      </c>
      <c r="E280" s="7" t="s">
        <v>770</v>
      </c>
      <c r="F280" s="4">
        <v>700000</v>
      </c>
      <c r="G280" s="4">
        <v>0</v>
      </c>
      <c r="H280" s="4">
        <v>700000</v>
      </c>
      <c r="I280" s="14">
        <v>0</v>
      </c>
      <c r="J280" s="15">
        <f t="shared" si="13"/>
        <v>0</v>
      </c>
      <c r="K280" s="19">
        <f t="shared" si="12"/>
        <v>700000</v>
      </c>
      <c r="L280" s="20">
        <f t="shared" si="11"/>
        <v>1</v>
      </c>
    </row>
    <row r="281" spans="1:12" outlineLevel="1" collapsed="1" x14ac:dyDescent="0.2">
      <c r="B281" s="7"/>
      <c r="C281" s="7"/>
      <c r="D281" s="7"/>
      <c r="E281" s="9" t="s">
        <v>836</v>
      </c>
      <c r="F281" s="4">
        <f>SUBTOTAL(9,F279:F280)</f>
        <v>4700000</v>
      </c>
      <c r="G281" s="4">
        <f>SUBTOTAL(9,G279:G280)</f>
        <v>0</v>
      </c>
      <c r="H281" s="4">
        <f>SUBTOTAL(9,H279:H280)</f>
        <v>4700000</v>
      </c>
      <c r="I281" s="14">
        <f>SUBTOTAL(9,I279:I280)</f>
        <v>194096.82</v>
      </c>
      <c r="J281" s="15">
        <f t="shared" si="13"/>
        <v>4.1297195744680854E-2</v>
      </c>
      <c r="K281" s="19">
        <f>SUBTOTAL(9,K279:K280)</f>
        <v>4505903.18</v>
      </c>
      <c r="L281" s="20">
        <f t="shared" ref="L281:L344" si="14">K281/H281</f>
        <v>0.95870280425531906</v>
      </c>
    </row>
    <row r="282" spans="1:12" hidden="1" outlineLevel="2" x14ac:dyDescent="0.2">
      <c r="A282" s="2">
        <v>2</v>
      </c>
      <c r="B282" s="7" t="s">
        <v>13</v>
      </c>
      <c r="C282" s="7" t="s">
        <v>524</v>
      </c>
      <c r="D282" s="7" t="s">
        <v>666</v>
      </c>
      <c r="E282" s="7" t="s">
        <v>771</v>
      </c>
      <c r="F282" s="4">
        <v>5500000</v>
      </c>
      <c r="G282" s="4">
        <v>0</v>
      </c>
      <c r="H282" s="4">
        <v>5500000</v>
      </c>
      <c r="I282" s="14">
        <v>302046.62</v>
      </c>
      <c r="J282" s="15">
        <f t="shared" si="13"/>
        <v>5.4917567272727272E-2</v>
      </c>
      <c r="K282" s="19">
        <f t="shared" si="12"/>
        <v>5197953.38</v>
      </c>
      <c r="L282" s="20">
        <f t="shared" si="14"/>
        <v>0.94508243272727266</v>
      </c>
    </row>
    <row r="283" spans="1:12" hidden="1" outlineLevel="2" x14ac:dyDescent="0.2">
      <c r="A283" s="2">
        <v>2</v>
      </c>
      <c r="B283" s="7" t="s">
        <v>13</v>
      </c>
      <c r="C283" s="7" t="s">
        <v>526</v>
      </c>
      <c r="D283" s="7" t="s">
        <v>672</v>
      </c>
      <c r="E283" s="7" t="s">
        <v>771</v>
      </c>
      <c r="F283" s="4">
        <v>700000</v>
      </c>
      <c r="G283" s="4">
        <v>0</v>
      </c>
      <c r="H283" s="4">
        <v>700000</v>
      </c>
      <c r="I283" s="14">
        <v>0</v>
      </c>
      <c r="J283" s="15">
        <f t="shared" si="13"/>
        <v>0</v>
      </c>
      <c r="K283" s="19">
        <f t="shared" si="12"/>
        <v>700000</v>
      </c>
      <c r="L283" s="20">
        <f t="shared" si="14"/>
        <v>1</v>
      </c>
    </row>
    <row r="284" spans="1:12" outlineLevel="1" collapsed="1" x14ac:dyDescent="0.2">
      <c r="B284" s="7"/>
      <c r="C284" s="7"/>
      <c r="D284" s="7"/>
      <c r="E284" s="9" t="s">
        <v>837</v>
      </c>
      <c r="F284" s="4">
        <f>SUBTOTAL(9,F282:F283)</f>
        <v>6200000</v>
      </c>
      <c r="G284" s="4">
        <f>SUBTOTAL(9,G282:G283)</f>
        <v>0</v>
      </c>
      <c r="H284" s="4">
        <f>SUBTOTAL(9,H282:H283)</f>
        <v>6200000</v>
      </c>
      <c r="I284" s="14">
        <f>SUBTOTAL(9,I282:I283)</f>
        <v>302046.62</v>
      </c>
      <c r="J284" s="15">
        <f t="shared" si="13"/>
        <v>4.8717196774193547E-2</v>
      </c>
      <c r="K284" s="19">
        <f>SUBTOTAL(9,K282:K283)</f>
        <v>5897953.3799999999</v>
      </c>
      <c r="L284" s="20">
        <f t="shared" si="14"/>
        <v>0.95128280322580638</v>
      </c>
    </row>
    <row r="285" spans="1:12" hidden="1" outlineLevel="2" x14ac:dyDescent="0.2">
      <c r="A285" s="2">
        <v>2</v>
      </c>
      <c r="B285" s="7" t="s">
        <v>13</v>
      </c>
      <c r="C285" s="7" t="s">
        <v>528</v>
      </c>
      <c r="D285" s="7" t="s">
        <v>669</v>
      </c>
      <c r="E285" s="7" t="s">
        <v>772</v>
      </c>
      <c r="F285" s="4">
        <v>27309394.800000001</v>
      </c>
      <c r="G285" s="4">
        <v>0</v>
      </c>
      <c r="H285" s="4">
        <v>27309394.800000001</v>
      </c>
      <c r="I285" s="14">
        <v>8649538</v>
      </c>
      <c r="J285" s="15">
        <f t="shared" si="13"/>
        <v>0.31672389898585374</v>
      </c>
      <c r="K285" s="19">
        <f t="shared" si="12"/>
        <v>18659856.800000001</v>
      </c>
      <c r="L285" s="20">
        <f t="shared" si="14"/>
        <v>0.68327610101414626</v>
      </c>
    </row>
    <row r="286" spans="1:12" outlineLevel="1" collapsed="1" x14ac:dyDescent="0.2">
      <c r="B286" s="7"/>
      <c r="C286" s="7"/>
      <c r="D286" s="7"/>
      <c r="E286" s="9" t="s">
        <v>838</v>
      </c>
      <c r="F286" s="4">
        <f>SUBTOTAL(9,F285:F285)</f>
        <v>27309394.800000001</v>
      </c>
      <c r="G286" s="4">
        <f>SUBTOTAL(9,G285:G285)</f>
        <v>0</v>
      </c>
      <c r="H286" s="4">
        <f>SUBTOTAL(9,H285:H285)</f>
        <v>27309394.800000001</v>
      </c>
      <c r="I286" s="14">
        <f>SUBTOTAL(9,I285:I285)</f>
        <v>8649538</v>
      </c>
      <c r="J286" s="15">
        <f t="shared" si="13"/>
        <v>0.31672389898585374</v>
      </c>
      <c r="K286" s="19">
        <f>SUBTOTAL(9,K285:K285)</f>
        <v>18659856.800000001</v>
      </c>
      <c r="L286" s="20">
        <f t="shared" si="14"/>
        <v>0.68327610101414626</v>
      </c>
    </row>
    <row r="287" spans="1:12" hidden="1" outlineLevel="2" x14ac:dyDescent="0.2">
      <c r="A287" s="2">
        <v>2</v>
      </c>
      <c r="B287" s="7" t="s">
        <v>13</v>
      </c>
      <c r="C287" s="7" t="s">
        <v>530</v>
      </c>
      <c r="D287" s="7" t="s">
        <v>666</v>
      </c>
      <c r="E287" s="7" t="s">
        <v>773</v>
      </c>
      <c r="F287" s="4">
        <v>7156000</v>
      </c>
      <c r="G287" s="4">
        <v>0</v>
      </c>
      <c r="H287" s="4">
        <v>7156000</v>
      </c>
      <c r="I287" s="14">
        <v>175000</v>
      </c>
      <c r="J287" s="15">
        <f t="shared" si="13"/>
        <v>2.4455002794857461E-2</v>
      </c>
      <c r="K287" s="19">
        <f t="shared" si="12"/>
        <v>6981000</v>
      </c>
      <c r="L287" s="20">
        <f t="shared" si="14"/>
        <v>0.97554499720514254</v>
      </c>
    </row>
    <row r="288" spans="1:12" hidden="1" outlineLevel="2" x14ac:dyDescent="0.2">
      <c r="A288" s="2">
        <v>2</v>
      </c>
      <c r="B288" s="7" t="s">
        <v>13</v>
      </c>
      <c r="C288" s="7" t="s">
        <v>532</v>
      </c>
      <c r="D288" s="7" t="s">
        <v>667</v>
      </c>
      <c r="E288" s="7" t="s">
        <v>774</v>
      </c>
      <c r="F288" s="4">
        <v>0</v>
      </c>
      <c r="G288" s="4">
        <v>3000000</v>
      </c>
      <c r="H288" s="4">
        <v>3000000</v>
      </c>
      <c r="I288" s="14">
        <v>0</v>
      </c>
      <c r="J288" s="15">
        <f t="shared" si="13"/>
        <v>0</v>
      </c>
      <c r="K288" s="19">
        <f t="shared" si="12"/>
        <v>3000000</v>
      </c>
      <c r="L288" s="20">
        <f t="shared" si="14"/>
        <v>1</v>
      </c>
    </row>
    <row r="289" spans="1:12" hidden="1" outlineLevel="2" x14ac:dyDescent="0.2">
      <c r="A289" s="2">
        <v>2</v>
      </c>
      <c r="B289" s="7" t="s">
        <v>13</v>
      </c>
      <c r="C289" s="7" t="s">
        <v>534</v>
      </c>
      <c r="D289" s="7" t="s">
        <v>674</v>
      </c>
      <c r="E289" s="7" t="s">
        <v>774</v>
      </c>
      <c r="F289" s="4">
        <v>4023050.69</v>
      </c>
      <c r="G289" s="4">
        <v>0</v>
      </c>
      <c r="H289" s="4">
        <v>4023050.69</v>
      </c>
      <c r="I289" s="14">
        <v>64800</v>
      </c>
      <c r="J289" s="15">
        <f t="shared" si="13"/>
        <v>1.6107179599071868E-2</v>
      </c>
      <c r="K289" s="19">
        <f t="shared" si="12"/>
        <v>3958250.69</v>
      </c>
      <c r="L289" s="20">
        <f t="shared" si="14"/>
        <v>0.98389282040092818</v>
      </c>
    </row>
    <row r="290" spans="1:12" hidden="1" outlineLevel="2" x14ac:dyDescent="0.2">
      <c r="A290" s="2">
        <v>2</v>
      </c>
      <c r="B290" s="7" t="s">
        <v>13</v>
      </c>
      <c r="C290" s="7" t="s">
        <v>536</v>
      </c>
      <c r="D290" s="7" t="s">
        <v>668</v>
      </c>
      <c r="E290" s="7" t="s">
        <v>774</v>
      </c>
      <c r="F290" s="4">
        <v>0</v>
      </c>
      <c r="G290" s="4">
        <v>9000000</v>
      </c>
      <c r="H290" s="4">
        <v>9000000</v>
      </c>
      <c r="I290" s="14">
        <v>0</v>
      </c>
      <c r="J290" s="15">
        <f t="shared" si="13"/>
        <v>0</v>
      </c>
      <c r="K290" s="19">
        <f t="shared" si="12"/>
        <v>9000000</v>
      </c>
      <c r="L290" s="20">
        <f t="shared" si="14"/>
        <v>1</v>
      </c>
    </row>
    <row r="291" spans="1:12" hidden="1" outlineLevel="2" x14ac:dyDescent="0.2">
      <c r="A291" s="2">
        <v>2</v>
      </c>
      <c r="B291" s="7" t="s">
        <v>13</v>
      </c>
      <c r="C291" s="7" t="s">
        <v>538</v>
      </c>
      <c r="D291" s="7" t="s">
        <v>669</v>
      </c>
      <c r="E291" s="7" t="s">
        <v>774</v>
      </c>
      <c r="F291" s="4">
        <v>1260000</v>
      </c>
      <c r="G291" s="4">
        <v>0</v>
      </c>
      <c r="H291" s="4">
        <v>1260000</v>
      </c>
      <c r="I291" s="14">
        <v>0</v>
      </c>
      <c r="J291" s="15">
        <f t="shared" si="13"/>
        <v>0</v>
      </c>
      <c r="K291" s="19">
        <f t="shared" si="12"/>
        <v>1260000</v>
      </c>
      <c r="L291" s="20">
        <f t="shared" si="14"/>
        <v>1</v>
      </c>
    </row>
    <row r="292" spans="1:12" hidden="1" outlineLevel="2" x14ac:dyDescent="0.2">
      <c r="A292" s="2">
        <v>2</v>
      </c>
      <c r="B292" s="7" t="s">
        <v>13</v>
      </c>
      <c r="C292" s="7" t="s">
        <v>540</v>
      </c>
      <c r="D292" s="7" t="s">
        <v>670</v>
      </c>
      <c r="E292" s="7" t="s">
        <v>774</v>
      </c>
      <c r="F292" s="4">
        <v>0</v>
      </c>
      <c r="G292" s="4">
        <v>1450000</v>
      </c>
      <c r="H292" s="4">
        <v>1450000</v>
      </c>
      <c r="I292" s="14">
        <v>0</v>
      </c>
      <c r="J292" s="15">
        <f t="shared" si="13"/>
        <v>0</v>
      </c>
      <c r="K292" s="19">
        <f t="shared" si="12"/>
        <v>1450000</v>
      </c>
      <c r="L292" s="20">
        <f t="shared" si="14"/>
        <v>1</v>
      </c>
    </row>
    <row r="293" spans="1:12" hidden="1" outlineLevel="2" x14ac:dyDescent="0.2">
      <c r="A293" s="2">
        <v>2</v>
      </c>
      <c r="B293" s="7" t="s">
        <v>13</v>
      </c>
      <c r="C293" s="7" t="s">
        <v>542</v>
      </c>
      <c r="D293" s="7" t="s">
        <v>672</v>
      </c>
      <c r="E293" s="7" t="s">
        <v>774</v>
      </c>
      <c r="F293" s="4">
        <v>1058804.83</v>
      </c>
      <c r="G293" s="4">
        <v>0</v>
      </c>
      <c r="H293" s="4">
        <v>1058804.83</v>
      </c>
      <c r="I293" s="14">
        <v>0</v>
      </c>
      <c r="J293" s="15">
        <f t="shared" si="13"/>
        <v>0</v>
      </c>
      <c r="K293" s="19">
        <f t="shared" si="12"/>
        <v>1058804.83</v>
      </c>
      <c r="L293" s="20">
        <f t="shared" si="14"/>
        <v>1</v>
      </c>
    </row>
    <row r="294" spans="1:12" hidden="1" outlineLevel="2" x14ac:dyDescent="0.2">
      <c r="A294" s="2">
        <v>2</v>
      </c>
      <c r="B294" s="7" t="s">
        <v>13</v>
      </c>
      <c r="C294" s="7" t="s">
        <v>544</v>
      </c>
      <c r="D294" s="7" t="s">
        <v>673</v>
      </c>
      <c r="E294" s="7" t="s">
        <v>774</v>
      </c>
      <c r="F294" s="4">
        <v>1250000</v>
      </c>
      <c r="G294" s="4">
        <v>0</v>
      </c>
      <c r="H294" s="4">
        <v>1250000</v>
      </c>
      <c r="I294" s="14">
        <v>310000</v>
      </c>
      <c r="J294" s="15">
        <f t="shared" si="13"/>
        <v>0.248</v>
      </c>
      <c r="K294" s="19">
        <f t="shared" si="12"/>
        <v>940000</v>
      </c>
      <c r="L294" s="20">
        <f t="shared" si="14"/>
        <v>0.752</v>
      </c>
    </row>
    <row r="295" spans="1:12" hidden="1" outlineLevel="2" x14ac:dyDescent="0.2">
      <c r="A295" s="2">
        <v>2</v>
      </c>
      <c r="B295" s="7" t="s">
        <v>13</v>
      </c>
      <c r="C295" s="7" t="s">
        <v>546</v>
      </c>
      <c r="D295" s="7" t="s">
        <v>678</v>
      </c>
      <c r="E295" s="7" t="s">
        <v>774</v>
      </c>
      <c r="F295" s="4">
        <v>1230707.5</v>
      </c>
      <c r="G295" s="4">
        <v>0</v>
      </c>
      <c r="H295" s="4">
        <v>1230707.5</v>
      </c>
      <c r="I295" s="14">
        <v>0</v>
      </c>
      <c r="J295" s="15">
        <f t="shared" si="13"/>
        <v>0</v>
      </c>
      <c r="K295" s="19">
        <f t="shared" si="12"/>
        <v>1230707.5</v>
      </c>
      <c r="L295" s="20">
        <f t="shared" si="14"/>
        <v>1</v>
      </c>
    </row>
    <row r="296" spans="1:12" hidden="1" outlineLevel="2" x14ac:dyDescent="0.2">
      <c r="A296" s="2">
        <v>2</v>
      </c>
      <c r="B296" s="7" t="s">
        <v>13</v>
      </c>
      <c r="C296" s="7" t="s">
        <v>552</v>
      </c>
      <c r="D296" s="7" t="s">
        <v>677</v>
      </c>
      <c r="E296" s="7" t="s">
        <v>774</v>
      </c>
      <c r="F296" s="4">
        <v>1000000</v>
      </c>
      <c r="G296" s="4">
        <v>0</v>
      </c>
      <c r="H296" s="4">
        <v>1000000</v>
      </c>
      <c r="I296" s="14">
        <v>0</v>
      </c>
      <c r="J296" s="15">
        <f t="shared" si="13"/>
        <v>0</v>
      </c>
      <c r="K296" s="19">
        <f t="shared" si="12"/>
        <v>1000000</v>
      </c>
      <c r="L296" s="20">
        <f t="shared" si="14"/>
        <v>1</v>
      </c>
    </row>
    <row r="297" spans="1:12" outlineLevel="1" collapsed="1" x14ac:dyDescent="0.2">
      <c r="B297" s="7"/>
      <c r="C297" s="7"/>
      <c r="D297" s="7"/>
      <c r="E297" s="9" t="s">
        <v>839</v>
      </c>
      <c r="F297" s="4">
        <f>SUBTOTAL(9,F287:F296)</f>
        <v>16978563.02</v>
      </c>
      <c r="G297" s="4">
        <f>SUBTOTAL(9,G287:G296)</f>
        <v>13450000</v>
      </c>
      <c r="H297" s="4">
        <f>SUBTOTAL(9,H287:H296)</f>
        <v>30428563.019999996</v>
      </c>
      <c r="I297" s="14">
        <f>SUBTOTAL(9,I287:I296)</f>
        <v>549800</v>
      </c>
      <c r="J297" s="15">
        <f t="shared" si="13"/>
        <v>1.8068549593966338E-2</v>
      </c>
      <c r="K297" s="19">
        <f>SUBTOTAL(9,K287:K296)</f>
        <v>29878763.019999996</v>
      </c>
      <c r="L297" s="20">
        <f t="shared" si="14"/>
        <v>0.98193145040603369</v>
      </c>
    </row>
    <row r="298" spans="1:12" hidden="1" outlineLevel="2" x14ac:dyDescent="0.2">
      <c r="A298" s="2">
        <v>2</v>
      </c>
      <c r="B298" s="7" t="s">
        <v>13</v>
      </c>
      <c r="C298" s="7" t="s">
        <v>558</v>
      </c>
      <c r="D298" s="7" t="s">
        <v>669</v>
      </c>
      <c r="E298" s="7" t="s">
        <v>775</v>
      </c>
      <c r="F298" s="4">
        <v>25840770.52</v>
      </c>
      <c r="G298" s="4">
        <v>-12500000</v>
      </c>
      <c r="H298" s="4">
        <v>13340770.52</v>
      </c>
      <c r="I298" s="14">
        <v>0</v>
      </c>
      <c r="J298" s="15">
        <f t="shared" si="13"/>
        <v>0</v>
      </c>
      <c r="K298" s="19">
        <f t="shared" si="12"/>
        <v>13340770.52</v>
      </c>
      <c r="L298" s="20">
        <f t="shared" si="14"/>
        <v>1</v>
      </c>
    </row>
    <row r="299" spans="1:12" outlineLevel="1" collapsed="1" x14ac:dyDescent="0.2">
      <c r="B299" s="7"/>
      <c r="C299" s="7"/>
      <c r="D299" s="7"/>
      <c r="E299" s="9" t="s">
        <v>840</v>
      </c>
      <c r="F299" s="4">
        <f>SUBTOTAL(9,F298:F298)</f>
        <v>25840770.52</v>
      </c>
      <c r="G299" s="4">
        <f>SUBTOTAL(9,G298:G298)</f>
        <v>-12500000</v>
      </c>
      <c r="H299" s="4">
        <f>SUBTOTAL(9,H298:H298)</f>
        <v>13340770.52</v>
      </c>
      <c r="I299" s="14">
        <f>SUBTOTAL(9,I298:I298)</f>
        <v>0</v>
      </c>
      <c r="J299" s="15">
        <f t="shared" si="13"/>
        <v>0</v>
      </c>
      <c r="K299" s="19">
        <f>SUBTOTAL(9,K298:K298)</f>
        <v>13340770.52</v>
      </c>
      <c r="L299" s="20">
        <f t="shared" si="14"/>
        <v>1</v>
      </c>
    </row>
    <row r="300" spans="1:12" hidden="1" outlineLevel="2" x14ac:dyDescent="0.2">
      <c r="A300" s="2">
        <v>2</v>
      </c>
      <c r="B300" s="7" t="s">
        <v>13</v>
      </c>
      <c r="C300" s="7" t="s">
        <v>560</v>
      </c>
      <c r="D300" s="7" t="s">
        <v>669</v>
      </c>
      <c r="E300" s="7" t="s">
        <v>776</v>
      </c>
      <c r="F300" s="4">
        <v>6000000</v>
      </c>
      <c r="G300" s="4">
        <v>3000000</v>
      </c>
      <c r="H300" s="4">
        <v>9000000</v>
      </c>
      <c r="I300" s="14">
        <v>1018253.14</v>
      </c>
      <c r="J300" s="15">
        <f t="shared" si="13"/>
        <v>0.11313923777777778</v>
      </c>
      <c r="K300" s="19">
        <f t="shared" si="12"/>
        <v>7981746.8600000003</v>
      </c>
      <c r="L300" s="20">
        <f t="shared" si="14"/>
        <v>0.88686076222222221</v>
      </c>
    </row>
    <row r="301" spans="1:12" outlineLevel="1" collapsed="1" x14ac:dyDescent="0.2">
      <c r="B301" s="7"/>
      <c r="C301" s="7"/>
      <c r="D301" s="7"/>
      <c r="E301" s="9" t="s">
        <v>841</v>
      </c>
      <c r="F301" s="4">
        <f>SUBTOTAL(9,F300:F300)</f>
        <v>6000000</v>
      </c>
      <c r="G301" s="4">
        <f>SUBTOTAL(9,G300:G300)</f>
        <v>3000000</v>
      </c>
      <c r="H301" s="4">
        <f>SUBTOTAL(9,H300:H300)</f>
        <v>9000000</v>
      </c>
      <c r="I301" s="14">
        <f>SUBTOTAL(9,I300:I300)</f>
        <v>1018253.14</v>
      </c>
      <c r="J301" s="15">
        <f t="shared" si="13"/>
        <v>0.11313923777777778</v>
      </c>
      <c r="K301" s="19">
        <f>SUBTOTAL(9,K300:K300)</f>
        <v>7981746.8600000003</v>
      </c>
      <c r="L301" s="20">
        <f t="shared" si="14"/>
        <v>0.88686076222222221</v>
      </c>
    </row>
    <row r="302" spans="1:12" hidden="1" outlineLevel="2" x14ac:dyDescent="0.2">
      <c r="A302" s="2">
        <v>2</v>
      </c>
      <c r="B302" s="7" t="s">
        <v>13</v>
      </c>
      <c r="C302" s="7" t="s">
        <v>562</v>
      </c>
      <c r="D302" s="7" t="s">
        <v>671</v>
      </c>
      <c r="E302" s="7" t="s">
        <v>777</v>
      </c>
      <c r="F302" s="4">
        <v>0</v>
      </c>
      <c r="G302" s="4">
        <v>2500000</v>
      </c>
      <c r="H302" s="4">
        <v>2500000</v>
      </c>
      <c r="I302" s="14">
        <v>0</v>
      </c>
      <c r="J302" s="15">
        <f t="shared" si="13"/>
        <v>0</v>
      </c>
      <c r="K302" s="19">
        <f t="shared" si="12"/>
        <v>2500000</v>
      </c>
      <c r="L302" s="20">
        <f t="shared" si="14"/>
        <v>1</v>
      </c>
    </row>
    <row r="303" spans="1:12" outlineLevel="1" collapsed="1" x14ac:dyDescent="0.2">
      <c r="B303" s="7"/>
      <c r="C303" s="7"/>
      <c r="D303" s="7"/>
      <c r="E303" s="9" t="s">
        <v>842</v>
      </c>
      <c r="F303" s="4">
        <f>SUBTOTAL(9,F302:F302)</f>
        <v>0</v>
      </c>
      <c r="G303" s="4">
        <f>SUBTOTAL(9,G302:G302)</f>
        <v>2500000</v>
      </c>
      <c r="H303" s="4">
        <f>SUBTOTAL(9,H302:H302)</f>
        <v>2500000</v>
      </c>
      <c r="I303" s="14">
        <f>SUBTOTAL(9,I302:I302)</f>
        <v>0</v>
      </c>
      <c r="J303" s="15">
        <f t="shared" si="13"/>
        <v>0</v>
      </c>
      <c r="K303" s="19">
        <f>SUBTOTAL(9,K302:K302)</f>
        <v>2500000</v>
      </c>
      <c r="L303" s="20">
        <f t="shared" si="14"/>
        <v>1</v>
      </c>
    </row>
    <row r="304" spans="1:12" hidden="1" outlineLevel="2" x14ac:dyDescent="0.2">
      <c r="A304" s="2">
        <v>2</v>
      </c>
      <c r="B304" s="7" t="s">
        <v>13</v>
      </c>
      <c r="C304" s="7" t="s">
        <v>564</v>
      </c>
      <c r="D304" s="7" t="s">
        <v>669</v>
      </c>
      <c r="E304" s="7" t="s">
        <v>778</v>
      </c>
      <c r="F304" s="4">
        <v>5485976.25</v>
      </c>
      <c r="G304" s="4">
        <v>-2370477.02</v>
      </c>
      <c r="H304" s="4">
        <v>3115499.23</v>
      </c>
      <c r="I304" s="14">
        <v>33628.32</v>
      </c>
      <c r="J304" s="15">
        <f t="shared" si="13"/>
        <v>1.0793878450099954E-2</v>
      </c>
      <c r="K304" s="19">
        <f t="shared" si="12"/>
        <v>3081870.91</v>
      </c>
      <c r="L304" s="20">
        <f t="shared" si="14"/>
        <v>0.98920612154990006</v>
      </c>
    </row>
    <row r="305" spans="1:12" hidden="1" outlineLevel="2" x14ac:dyDescent="0.2">
      <c r="A305" s="2">
        <v>2</v>
      </c>
      <c r="B305" s="7" t="s">
        <v>13</v>
      </c>
      <c r="C305" s="7" t="s">
        <v>566</v>
      </c>
      <c r="D305" s="7" t="s">
        <v>676</v>
      </c>
      <c r="E305" s="7" t="s">
        <v>779</v>
      </c>
      <c r="F305" s="4">
        <v>139069.95000000001</v>
      </c>
      <c r="G305" s="4">
        <v>0</v>
      </c>
      <c r="H305" s="4">
        <v>139069.95000000001</v>
      </c>
      <c r="I305" s="14">
        <v>0</v>
      </c>
      <c r="J305" s="15">
        <f t="shared" si="13"/>
        <v>0</v>
      </c>
      <c r="K305" s="19">
        <f t="shared" si="12"/>
        <v>139069.95000000001</v>
      </c>
      <c r="L305" s="20">
        <f t="shared" si="14"/>
        <v>1</v>
      </c>
    </row>
    <row r="306" spans="1:12" outlineLevel="1" collapsed="1" x14ac:dyDescent="0.2">
      <c r="B306" s="7"/>
      <c r="C306" s="7"/>
      <c r="D306" s="7"/>
      <c r="E306" s="9" t="s">
        <v>843</v>
      </c>
      <c r="F306" s="4">
        <f>SUBTOTAL(9,F304:F305)</f>
        <v>5625046.2000000002</v>
      </c>
      <c r="G306" s="4">
        <f>SUBTOTAL(9,G304:G305)</f>
        <v>-2370477.02</v>
      </c>
      <c r="H306" s="4">
        <f>SUBTOTAL(9,H304:H305)</f>
        <v>3254569.18</v>
      </c>
      <c r="I306" s="14">
        <f>SUBTOTAL(9,I304:I305)</f>
        <v>33628.32</v>
      </c>
      <c r="J306" s="15">
        <f t="shared" si="13"/>
        <v>1.0332648697914603E-2</v>
      </c>
      <c r="K306" s="19">
        <f>SUBTOTAL(9,K304:K305)</f>
        <v>3220940.8600000003</v>
      </c>
      <c r="L306" s="20">
        <f t="shared" si="14"/>
        <v>0.9896673513020855</v>
      </c>
    </row>
    <row r="307" spans="1:12" hidden="1" outlineLevel="2" x14ac:dyDescent="0.2">
      <c r="A307" s="2">
        <v>2</v>
      </c>
      <c r="B307" s="7" t="s">
        <v>13</v>
      </c>
      <c r="C307" s="7" t="s">
        <v>568</v>
      </c>
      <c r="D307" s="7" t="s">
        <v>671</v>
      </c>
      <c r="E307" s="7" t="s">
        <v>780</v>
      </c>
      <c r="F307" s="4">
        <v>26472007.440000001</v>
      </c>
      <c r="G307" s="4">
        <v>20670000</v>
      </c>
      <c r="H307" s="4">
        <v>47142007.439999998</v>
      </c>
      <c r="I307" s="14">
        <v>850000.02</v>
      </c>
      <c r="J307" s="15">
        <f t="shared" si="13"/>
        <v>1.8030628438592433E-2</v>
      </c>
      <c r="K307" s="19">
        <f t="shared" si="12"/>
        <v>46292007.419999994</v>
      </c>
      <c r="L307" s="20">
        <f t="shared" si="14"/>
        <v>0.98196937156140751</v>
      </c>
    </row>
    <row r="308" spans="1:12" outlineLevel="1" collapsed="1" x14ac:dyDescent="0.2">
      <c r="B308" s="7"/>
      <c r="C308" s="7"/>
      <c r="D308" s="7"/>
      <c r="E308" s="9" t="s">
        <v>844</v>
      </c>
      <c r="F308" s="4">
        <f>SUBTOTAL(9,F307:F307)</f>
        <v>26472007.440000001</v>
      </c>
      <c r="G308" s="4">
        <f>SUBTOTAL(9,G307:G307)</f>
        <v>20670000</v>
      </c>
      <c r="H308" s="4">
        <f>SUBTOTAL(9,H307:H307)</f>
        <v>47142007.439999998</v>
      </c>
      <c r="I308" s="14">
        <f>SUBTOTAL(9,I307:I307)</f>
        <v>850000.02</v>
      </c>
      <c r="J308" s="15">
        <f t="shared" si="13"/>
        <v>1.8030628438592433E-2</v>
      </c>
      <c r="K308" s="19">
        <f>SUBTOTAL(9,K307:K307)</f>
        <v>46292007.419999994</v>
      </c>
      <c r="L308" s="20">
        <f t="shared" si="14"/>
        <v>0.98196937156140751</v>
      </c>
    </row>
    <row r="309" spans="1:12" hidden="1" outlineLevel="2" x14ac:dyDescent="0.2">
      <c r="A309" s="2">
        <v>2</v>
      </c>
      <c r="B309" s="7" t="s">
        <v>13</v>
      </c>
      <c r="C309" s="7" t="s">
        <v>570</v>
      </c>
      <c r="D309" s="7" t="s">
        <v>669</v>
      </c>
      <c r="E309" s="7" t="s">
        <v>781</v>
      </c>
      <c r="F309" s="4">
        <v>10000</v>
      </c>
      <c r="G309" s="4">
        <v>0</v>
      </c>
      <c r="H309" s="4">
        <v>10000</v>
      </c>
      <c r="I309" s="14">
        <v>0</v>
      </c>
      <c r="J309" s="15">
        <f t="shared" si="13"/>
        <v>0</v>
      </c>
      <c r="K309" s="19">
        <f t="shared" si="12"/>
        <v>10000</v>
      </c>
      <c r="L309" s="20">
        <f t="shared" si="14"/>
        <v>1</v>
      </c>
    </row>
    <row r="310" spans="1:12" outlineLevel="1" collapsed="1" x14ac:dyDescent="0.2">
      <c r="B310" s="7"/>
      <c r="C310" s="7"/>
      <c r="D310" s="7"/>
      <c r="E310" s="9" t="s">
        <v>845</v>
      </c>
      <c r="F310" s="4">
        <f>SUBTOTAL(9,F309:F309)</f>
        <v>10000</v>
      </c>
      <c r="G310" s="4">
        <f>SUBTOTAL(9,G309:G309)</f>
        <v>0</v>
      </c>
      <c r="H310" s="4">
        <f>SUBTOTAL(9,H309:H309)</f>
        <v>10000</v>
      </c>
      <c r="I310" s="14">
        <f>SUBTOTAL(9,I309:I309)</f>
        <v>0</v>
      </c>
      <c r="J310" s="15">
        <f t="shared" si="13"/>
        <v>0</v>
      </c>
      <c r="K310" s="19">
        <f>SUBTOTAL(9,K309:K309)</f>
        <v>10000</v>
      </c>
      <c r="L310" s="20">
        <f t="shared" si="14"/>
        <v>1</v>
      </c>
    </row>
    <row r="311" spans="1:12" hidden="1" outlineLevel="2" x14ac:dyDescent="0.2">
      <c r="A311" s="2">
        <v>2</v>
      </c>
      <c r="B311" s="7" t="s">
        <v>13</v>
      </c>
      <c r="C311" s="7" t="s">
        <v>572</v>
      </c>
      <c r="D311" s="7" t="s">
        <v>669</v>
      </c>
      <c r="E311" s="7" t="s">
        <v>573</v>
      </c>
      <c r="F311" s="4">
        <v>10000</v>
      </c>
      <c r="G311" s="4">
        <v>0</v>
      </c>
      <c r="H311" s="4">
        <v>10000</v>
      </c>
      <c r="I311" s="14">
        <v>0</v>
      </c>
      <c r="J311" s="15">
        <f t="shared" si="13"/>
        <v>0</v>
      </c>
      <c r="K311" s="19">
        <f t="shared" si="12"/>
        <v>10000</v>
      </c>
      <c r="L311" s="20">
        <f t="shared" si="14"/>
        <v>1</v>
      </c>
    </row>
    <row r="312" spans="1:12" outlineLevel="1" collapsed="1" x14ac:dyDescent="0.2">
      <c r="B312" s="7"/>
      <c r="C312" s="7"/>
      <c r="D312" s="7"/>
      <c r="E312" s="9" t="s">
        <v>846</v>
      </c>
      <c r="F312" s="4">
        <f>SUBTOTAL(9,F311:F311)</f>
        <v>10000</v>
      </c>
      <c r="G312" s="4">
        <f>SUBTOTAL(9,G311:G311)</f>
        <v>0</v>
      </c>
      <c r="H312" s="4">
        <f>SUBTOTAL(9,H311:H311)</f>
        <v>10000</v>
      </c>
      <c r="I312" s="14">
        <f>SUBTOTAL(9,I311:I311)</f>
        <v>0</v>
      </c>
      <c r="J312" s="15">
        <f t="shared" si="13"/>
        <v>0</v>
      </c>
      <c r="K312" s="19">
        <f>SUBTOTAL(9,K311:K311)</f>
        <v>10000</v>
      </c>
      <c r="L312" s="20">
        <f t="shared" si="14"/>
        <v>1</v>
      </c>
    </row>
    <row r="313" spans="1:12" hidden="1" outlineLevel="2" x14ac:dyDescent="0.2">
      <c r="A313" s="2">
        <v>2</v>
      </c>
      <c r="B313" s="7" t="s">
        <v>13</v>
      </c>
      <c r="C313" s="7" t="s">
        <v>574</v>
      </c>
      <c r="D313" s="7" t="s">
        <v>669</v>
      </c>
      <c r="E313" s="7" t="s">
        <v>782</v>
      </c>
      <c r="F313" s="4">
        <v>1536784.2</v>
      </c>
      <c r="G313" s="4">
        <v>0</v>
      </c>
      <c r="H313" s="4">
        <v>1536784.2</v>
      </c>
      <c r="I313" s="14">
        <v>536424</v>
      </c>
      <c r="J313" s="15">
        <f t="shared" si="13"/>
        <v>0.34905616546552209</v>
      </c>
      <c r="K313" s="19">
        <f t="shared" si="12"/>
        <v>1000360.2</v>
      </c>
      <c r="L313" s="20">
        <f t="shared" si="14"/>
        <v>0.65094383453447791</v>
      </c>
    </row>
    <row r="314" spans="1:12" hidden="1" outlineLevel="2" x14ac:dyDescent="0.2">
      <c r="A314" s="2">
        <v>2</v>
      </c>
      <c r="B314" s="7" t="s">
        <v>13</v>
      </c>
      <c r="C314" s="7" t="s">
        <v>578</v>
      </c>
      <c r="D314" s="7" t="s">
        <v>676</v>
      </c>
      <c r="E314" s="7" t="s">
        <v>782</v>
      </c>
      <c r="F314" s="4">
        <v>1043668.51</v>
      </c>
      <c r="G314" s="4">
        <v>0</v>
      </c>
      <c r="H314" s="4">
        <v>1043668.51</v>
      </c>
      <c r="I314" s="14">
        <v>483280.2</v>
      </c>
      <c r="J314" s="15">
        <f t="shared" si="13"/>
        <v>0.46305909910034559</v>
      </c>
      <c r="K314" s="19">
        <f t="shared" si="12"/>
        <v>560388.31000000006</v>
      </c>
      <c r="L314" s="20">
        <f t="shared" si="14"/>
        <v>0.53694090089965452</v>
      </c>
    </row>
    <row r="315" spans="1:12" outlineLevel="1" collapsed="1" x14ac:dyDescent="0.2">
      <c r="B315" s="7"/>
      <c r="C315" s="7"/>
      <c r="D315" s="7"/>
      <c r="E315" s="9" t="s">
        <v>847</v>
      </c>
      <c r="F315" s="4">
        <f>SUBTOTAL(9,F313:F314)</f>
        <v>2580452.71</v>
      </c>
      <c r="G315" s="4">
        <f>SUBTOTAL(9,G313:G314)</f>
        <v>0</v>
      </c>
      <c r="H315" s="4">
        <f>SUBTOTAL(9,H313:H314)</f>
        <v>2580452.71</v>
      </c>
      <c r="I315" s="14">
        <f>SUBTOTAL(9,I313:I314)</f>
        <v>1019704.2</v>
      </c>
      <c r="J315" s="15">
        <f t="shared" si="13"/>
        <v>0.39516484686905962</v>
      </c>
      <c r="K315" s="19">
        <f>SUBTOTAL(9,K313:K314)</f>
        <v>1560748.51</v>
      </c>
      <c r="L315" s="20">
        <f t="shared" si="14"/>
        <v>0.60483515313094038</v>
      </c>
    </row>
    <row r="316" spans="1:12" hidden="1" outlineLevel="2" x14ac:dyDescent="0.2">
      <c r="A316" s="2">
        <v>2</v>
      </c>
      <c r="B316" s="7" t="s">
        <v>13</v>
      </c>
      <c r="C316" s="7" t="s">
        <v>582</v>
      </c>
      <c r="D316" s="7" t="s">
        <v>669</v>
      </c>
      <c r="E316" s="7" t="s">
        <v>783</v>
      </c>
      <c r="F316" s="4">
        <v>5020000</v>
      </c>
      <c r="G316" s="4">
        <v>0</v>
      </c>
      <c r="H316" s="4">
        <v>5020000</v>
      </c>
      <c r="I316" s="14">
        <v>31960</v>
      </c>
      <c r="J316" s="15">
        <f t="shared" si="13"/>
        <v>6.3665338645418328E-3</v>
      </c>
      <c r="K316" s="19">
        <f t="shared" ref="K316:K366" si="15">H316-I316</f>
        <v>4988040</v>
      </c>
      <c r="L316" s="20">
        <f t="shared" si="14"/>
        <v>0.99363346613545822</v>
      </c>
    </row>
    <row r="317" spans="1:12" outlineLevel="1" collapsed="1" x14ac:dyDescent="0.2">
      <c r="B317" s="7"/>
      <c r="C317" s="7"/>
      <c r="D317" s="7"/>
      <c r="E317" s="9" t="s">
        <v>848</v>
      </c>
      <c r="F317" s="4">
        <f>SUBTOTAL(9,F316:F316)</f>
        <v>5020000</v>
      </c>
      <c r="G317" s="4">
        <f>SUBTOTAL(9,G316:G316)</f>
        <v>0</v>
      </c>
      <c r="H317" s="4">
        <f>SUBTOTAL(9,H316:H316)</f>
        <v>5020000</v>
      </c>
      <c r="I317" s="14">
        <f>SUBTOTAL(9,I316:I316)</f>
        <v>31960</v>
      </c>
      <c r="J317" s="15">
        <f t="shared" si="13"/>
        <v>6.3665338645418328E-3</v>
      </c>
      <c r="K317" s="19">
        <f>SUBTOTAL(9,K316:K316)</f>
        <v>4988040</v>
      </c>
      <c r="L317" s="20">
        <f t="shared" si="14"/>
        <v>0.99363346613545822</v>
      </c>
    </row>
    <row r="318" spans="1:12" hidden="1" outlineLevel="2" x14ac:dyDescent="0.2">
      <c r="A318" s="2">
        <v>2</v>
      </c>
      <c r="B318" s="7" t="s">
        <v>13</v>
      </c>
      <c r="C318" s="7" t="s">
        <v>584</v>
      </c>
      <c r="D318" s="7" t="s">
        <v>669</v>
      </c>
      <c r="E318" s="7" t="s">
        <v>784</v>
      </c>
      <c r="F318" s="4">
        <v>15000</v>
      </c>
      <c r="G318" s="4">
        <v>0</v>
      </c>
      <c r="H318" s="4">
        <v>15000</v>
      </c>
      <c r="I318" s="14">
        <v>0</v>
      </c>
      <c r="J318" s="15">
        <f t="shared" si="13"/>
        <v>0</v>
      </c>
      <c r="K318" s="19">
        <f t="shared" si="15"/>
        <v>15000</v>
      </c>
      <c r="L318" s="20">
        <f t="shared" si="14"/>
        <v>1</v>
      </c>
    </row>
    <row r="319" spans="1:12" outlineLevel="1" collapsed="1" x14ac:dyDescent="0.2">
      <c r="B319" s="7"/>
      <c r="C319" s="7"/>
      <c r="D319" s="7"/>
      <c r="E319" s="9" t="s">
        <v>849</v>
      </c>
      <c r="F319" s="4">
        <f>SUBTOTAL(9,F318:F318)</f>
        <v>15000</v>
      </c>
      <c r="G319" s="4">
        <f>SUBTOTAL(9,G318:G318)</f>
        <v>0</v>
      </c>
      <c r="H319" s="4">
        <f>SUBTOTAL(9,H318:H318)</f>
        <v>15000</v>
      </c>
      <c r="I319" s="14">
        <f>SUBTOTAL(9,I318:I318)</f>
        <v>0</v>
      </c>
      <c r="J319" s="15">
        <f t="shared" si="13"/>
        <v>0</v>
      </c>
      <c r="K319" s="19">
        <f>SUBTOTAL(9,K318:K318)</f>
        <v>15000</v>
      </c>
      <c r="L319" s="20">
        <f t="shared" si="14"/>
        <v>1</v>
      </c>
    </row>
    <row r="320" spans="1:12" hidden="1" outlineLevel="2" x14ac:dyDescent="0.2">
      <c r="A320" s="2">
        <v>2</v>
      </c>
      <c r="B320" s="7" t="s">
        <v>13</v>
      </c>
      <c r="C320" s="7" t="s">
        <v>586</v>
      </c>
      <c r="D320" s="7" t="s">
        <v>666</v>
      </c>
      <c r="E320" s="7" t="s">
        <v>785</v>
      </c>
      <c r="F320" s="4">
        <v>1600000</v>
      </c>
      <c r="G320" s="4">
        <v>0</v>
      </c>
      <c r="H320" s="4">
        <v>1600000</v>
      </c>
      <c r="I320" s="14">
        <v>229917</v>
      </c>
      <c r="J320" s="15">
        <f t="shared" si="13"/>
        <v>0.14369812500000001</v>
      </c>
      <c r="K320" s="19">
        <f t="shared" si="15"/>
        <v>1370083</v>
      </c>
      <c r="L320" s="20">
        <f t="shared" si="14"/>
        <v>0.85630187499999999</v>
      </c>
    </row>
    <row r="321" spans="1:12" outlineLevel="1" collapsed="1" x14ac:dyDescent="0.2">
      <c r="B321" s="7"/>
      <c r="C321" s="7"/>
      <c r="D321" s="7"/>
      <c r="E321" s="9" t="s">
        <v>850</v>
      </c>
      <c r="F321" s="4">
        <f>SUBTOTAL(9,F320:F320)</f>
        <v>1600000</v>
      </c>
      <c r="G321" s="4">
        <f>SUBTOTAL(9,G320:G320)</f>
        <v>0</v>
      </c>
      <c r="H321" s="4">
        <f>SUBTOTAL(9,H320:H320)</f>
        <v>1600000</v>
      </c>
      <c r="I321" s="14">
        <f>SUBTOTAL(9,I320:I320)</f>
        <v>229917</v>
      </c>
      <c r="J321" s="15">
        <f t="shared" si="13"/>
        <v>0.14369812500000001</v>
      </c>
      <c r="K321" s="19">
        <f>SUBTOTAL(9,K320:K320)</f>
        <v>1370083</v>
      </c>
      <c r="L321" s="20">
        <f t="shared" si="14"/>
        <v>0.85630187499999999</v>
      </c>
    </row>
    <row r="322" spans="1:12" hidden="1" outlineLevel="2" x14ac:dyDescent="0.2">
      <c r="A322" s="2">
        <v>2</v>
      </c>
      <c r="B322" s="7" t="s">
        <v>13</v>
      </c>
      <c r="C322" s="7" t="s">
        <v>588</v>
      </c>
      <c r="D322" s="7" t="s">
        <v>671</v>
      </c>
      <c r="E322" s="7" t="s">
        <v>786</v>
      </c>
      <c r="F322" s="4">
        <v>2500000</v>
      </c>
      <c r="G322" s="4">
        <v>-2470000</v>
      </c>
      <c r="H322" s="4">
        <v>30000</v>
      </c>
      <c r="I322" s="14">
        <v>23840</v>
      </c>
      <c r="J322" s="15">
        <f t="shared" si="13"/>
        <v>0.79466666666666663</v>
      </c>
      <c r="K322" s="19">
        <f t="shared" si="15"/>
        <v>6160</v>
      </c>
      <c r="L322" s="20">
        <f t="shared" si="14"/>
        <v>0.20533333333333334</v>
      </c>
    </row>
    <row r="323" spans="1:12" outlineLevel="1" collapsed="1" x14ac:dyDescent="0.2">
      <c r="B323" s="7"/>
      <c r="C323" s="7"/>
      <c r="D323" s="7"/>
      <c r="E323" s="9" t="s">
        <v>851</v>
      </c>
      <c r="F323" s="4">
        <f>SUBTOTAL(9,F322:F322)</f>
        <v>2500000</v>
      </c>
      <c r="G323" s="4">
        <f>SUBTOTAL(9,G322:G322)</f>
        <v>-2470000</v>
      </c>
      <c r="H323" s="4">
        <f>SUBTOTAL(9,H322:H322)</f>
        <v>30000</v>
      </c>
      <c r="I323" s="14">
        <f>SUBTOTAL(9,I322:I322)</f>
        <v>23840</v>
      </c>
      <c r="J323" s="15">
        <f t="shared" si="13"/>
        <v>0.79466666666666663</v>
      </c>
      <c r="K323" s="19">
        <f>SUBTOTAL(9,K322:K322)</f>
        <v>6160</v>
      </c>
      <c r="L323" s="20">
        <f t="shared" si="14"/>
        <v>0.20533333333333334</v>
      </c>
    </row>
    <row r="324" spans="1:12" hidden="1" outlineLevel="2" x14ac:dyDescent="0.2">
      <c r="A324" s="2">
        <v>2</v>
      </c>
      <c r="B324" s="7" t="s">
        <v>13</v>
      </c>
      <c r="C324" s="7" t="s">
        <v>590</v>
      </c>
      <c r="D324" s="7" t="s">
        <v>676</v>
      </c>
      <c r="E324" s="7" t="s">
        <v>787</v>
      </c>
      <c r="F324" s="4">
        <v>0</v>
      </c>
      <c r="G324" s="4">
        <v>108000</v>
      </c>
      <c r="H324" s="4">
        <v>108000</v>
      </c>
      <c r="I324" s="14">
        <v>0</v>
      </c>
      <c r="J324" s="15">
        <f t="shared" si="13"/>
        <v>0</v>
      </c>
      <c r="K324" s="19">
        <f t="shared" si="15"/>
        <v>108000</v>
      </c>
      <c r="L324" s="20">
        <f t="shared" si="14"/>
        <v>1</v>
      </c>
    </row>
    <row r="325" spans="1:12" outlineLevel="1" collapsed="1" x14ac:dyDescent="0.2">
      <c r="B325" s="7"/>
      <c r="C325" s="7"/>
      <c r="D325" s="7"/>
      <c r="E325" s="9" t="s">
        <v>852</v>
      </c>
      <c r="F325" s="4">
        <f>SUBTOTAL(9,F324:F324)</f>
        <v>0</v>
      </c>
      <c r="G325" s="4">
        <f>SUBTOTAL(9,G324:G324)</f>
        <v>108000</v>
      </c>
      <c r="H325" s="4">
        <f>SUBTOTAL(9,H324:H324)</f>
        <v>108000</v>
      </c>
      <c r="I325" s="14">
        <f>SUBTOTAL(9,I324:I324)</f>
        <v>0</v>
      </c>
      <c r="J325" s="15">
        <f t="shared" si="13"/>
        <v>0</v>
      </c>
      <c r="K325" s="19">
        <f>SUBTOTAL(9,K324:K324)</f>
        <v>108000</v>
      </c>
      <c r="L325" s="20">
        <f t="shared" si="14"/>
        <v>1</v>
      </c>
    </row>
    <row r="326" spans="1:12" hidden="1" outlineLevel="2" x14ac:dyDescent="0.2">
      <c r="A326" s="2">
        <v>2</v>
      </c>
      <c r="B326" s="7" t="s">
        <v>13</v>
      </c>
      <c r="C326" s="7" t="s">
        <v>594</v>
      </c>
      <c r="D326" s="7" t="s">
        <v>669</v>
      </c>
      <c r="E326" s="7" t="s">
        <v>788</v>
      </c>
      <c r="F326" s="4">
        <v>1651869.41</v>
      </c>
      <c r="G326" s="4">
        <v>0</v>
      </c>
      <c r="H326" s="4">
        <v>1651869.41</v>
      </c>
      <c r="I326" s="14">
        <v>794938.54</v>
      </c>
      <c r="J326" s="15">
        <f t="shared" si="13"/>
        <v>0.48123570494594975</v>
      </c>
      <c r="K326" s="19">
        <f t="shared" si="15"/>
        <v>856930.86999999988</v>
      </c>
      <c r="L326" s="20">
        <f t="shared" si="14"/>
        <v>0.51876429505405031</v>
      </c>
    </row>
    <row r="327" spans="1:12" outlineLevel="1" collapsed="1" x14ac:dyDescent="0.2">
      <c r="B327" s="7"/>
      <c r="C327" s="7"/>
      <c r="D327" s="7"/>
      <c r="E327" s="9" t="s">
        <v>853</v>
      </c>
      <c r="F327" s="4">
        <f>SUBTOTAL(9,F326:F326)</f>
        <v>1651869.41</v>
      </c>
      <c r="G327" s="4">
        <f>SUBTOTAL(9,G326:G326)</f>
        <v>0</v>
      </c>
      <c r="H327" s="4">
        <f>SUBTOTAL(9,H326:H326)</f>
        <v>1651869.41</v>
      </c>
      <c r="I327" s="14">
        <f>SUBTOTAL(9,I326:I326)</f>
        <v>794938.54</v>
      </c>
      <c r="J327" s="15">
        <f t="shared" si="13"/>
        <v>0.48123570494594975</v>
      </c>
      <c r="K327" s="19">
        <f>SUBTOTAL(9,K326:K326)</f>
        <v>856930.86999999988</v>
      </c>
      <c r="L327" s="20">
        <f t="shared" si="14"/>
        <v>0.51876429505405031</v>
      </c>
    </row>
    <row r="328" spans="1:12" hidden="1" outlineLevel="2" x14ac:dyDescent="0.2">
      <c r="A328" s="2">
        <v>2</v>
      </c>
      <c r="B328" s="7" t="s">
        <v>13</v>
      </c>
      <c r="C328" s="7" t="s">
        <v>602</v>
      </c>
      <c r="D328" s="7" t="s">
        <v>666</v>
      </c>
      <c r="E328" s="7" t="s">
        <v>789</v>
      </c>
      <c r="F328" s="4">
        <v>1000000</v>
      </c>
      <c r="G328" s="4">
        <v>0</v>
      </c>
      <c r="H328" s="4">
        <v>1000000</v>
      </c>
      <c r="I328" s="14">
        <v>0</v>
      </c>
      <c r="J328" s="15">
        <f t="shared" si="13"/>
        <v>0</v>
      </c>
      <c r="K328" s="19">
        <f t="shared" si="15"/>
        <v>1000000</v>
      </c>
      <c r="L328" s="20">
        <f t="shared" si="14"/>
        <v>1</v>
      </c>
    </row>
    <row r="329" spans="1:12" hidden="1" outlineLevel="2" x14ac:dyDescent="0.2">
      <c r="A329" s="2">
        <v>2</v>
      </c>
      <c r="B329" s="7" t="s">
        <v>13</v>
      </c>
      <c r="C329" s="7" t="s">
        <v>604</v>
      </c>
      <c r="D329" s="7" t="s">
        <v>674</v>
      </c>
      <c r="E329" s="7" t="s">
        <v>789</v>
      </c>
      <c r="F329" s="4">
        <v>9000</v>
      </c>
      <c r="G329" s="4">
        <v>0</v>
      </c>
      <c r="H329" s="4">
        <v>9000</v>
      </c>
      <c r="I329" s="14">
        <v>0</v>
      </c>
      <c r="J329" s="15">
        <f t="shared" si="13"/>
        <v>0</v>
      </c>
      <c r="K329" s="19">
        <f t="shared" si="15"/>
        <v>9000</v>
      </c>
      <c r="L329" s="20">
        <f t="shared" si="14"/>
        <v>1</v>
      </c>
    </row>
    <row r="330" spans="1:12" hidden="1" outlineLevel="2" x14ac:dyDescent="0.2">
      <c r="A330" s="2">
        <v>2</v>
      </c>
      <c r="B330" s="7" t="s">
        <v>13</v>
      </c>
      <c r="C330" s="7" t="s">
        <v>606</v>
      </c>
      <c r="D330" s="7" t="s">
        <v>669</v>
      </c>
      <c r="E330" s="7" t="s">
        <v>789</v>
      </c>
      <c r="F330" s="4">
        <v>3500000</v>
      </c>
      <c r="G330" s="4">
        <v>500000</v>
      </c>
      <c r="H330" s="4">
        <v>4000000</v>
      </c>
      <c r="I330" s="14">
        <v>1574744</v>
      </c>
      <c r="J330" s="15">
        <f t="shared" si="13"/>
        <v>0.39368599999999998</v>
      </c>
      <c r="K330" s="19">
        <f t="shared" si="15"/>
        <v>2425256</v>
      </c>
      <c r="L330" s="20">
        <f t="shared" si="14"/>
        <v>0.60631400000000002</v>
      </c>
    </row>
    <row r="331" spans="1:12" outlineLevel="1" collapsed="1" x14ac:dyDescent="0.2">
      <c r="B331" s="7"/>
      <c r="C331" s="7"/>
      <c r="D331" s="7"/>
      <c r="E331" s="9" t="s">
        <v>854</v>
      </c>
      <c r="F331" s="4">
        <f>SUBTOTAL(9,F328:F330)</f>
        <v>4509000</v>
      </c>
      <c r="G331" s="4">
        <f>SUBTOTAL(9,G328:G330)</f>
        <v>500000</v>
      </c>
      <c r="H331" s="4">
        <f>SUBTOTAL(9,H328:H330)</f>
        <v>5009000</v>
      </c>
      <c r="I331" s="14">
        <f>SUBTOTAL(9,I328:I330)</f>
        <v>1574744</v>
      </c>
      <c r="J331" s="15">
        <f t="shared" si="13"/>
        <v>0.31438291076063085</v>
      </c>
      <c r="K331" s="19">
        <f>SUBTOTAL(9,K328:K330)</f>
        <v>3434256</v>
      </c>
      <c r="L331" s="20">
        <f t="shared" si="14"/>
        <v>0.68561708923936915</v>
      </c>
    </row>
    <row r="332" spans="1:12" hidden="1" outlineLevel="2" x14ac:dyDescent="0.2">
      <c r="A332" s="2">
        <v>2</v>
      </c>
      <c r="B332" s="7" t="s">
        <v>13</v>
      </c>
      <c r="C332" s="7" t="s">
        <v>608</v>
      </c>
      <c r="D332" s="7" t="s">
        <v>670</v>
      </c>
      <c r="E332" s="7" t="s">
        <v>790</v>
      </c>
      <c r="F332" s="4">
        <v>0</v>
      </c>
      <c r="G332" s="4">
        <v>2105000</v>
      </c>
      <c r="H332" s="4">
        <v>2105000</v>
      </c>
      <c r="I332" s="14">
        <v>66845</v>
      </c>
      <c r="J332" s="15">
        <f t="shared" si="13"/>
        <v>3.1755344418052257E-2</v>
      </c>
      <c r="K332" s="19">
        <f t="shared" si="15"/>
        <v>2038155</v>
      </c>
      <c r="L332" s="20">
        <f t="shared" si="14"/>
        <v>0.96824465558194772</v>
      </c>
    </row>
    <row r="333" spans="1:12" outlineLevel="1" collapsed="1" x14ac:dyDescent="0.2">
      <c r="B333" s="7"/>
      <c r="C333" s="7"/>
      <c r="D333" s="7"/>
      <c r="E333" s="9" t="s">
        <v>855</v>
      </c>
      <c r="F333" s="4">
        <f>SUBTOTAL(9,F332:F332)</f>
        <v>0</v>
      </c>
      <c r="G333" s="4">
        <f>SUBTOTAL(9,G332:G332)</f>
        <v>2105000</v>
      </c>
      <c r="H333" s="4">
        <f>SUBTOTAL(9,H332:H332)</f>
        <v>2105000</v>
      </c>
      <c r="I333" s="14">
        <f>SUBTOTAL(9,I332:I332)</f>
        <v>66845</v>
      </c>
      <c r="J333" s="15">
        <f t="shared" si="13"/>
        <v>3.1755344418052257E-2</v>
      </c>
      <c r="K333" s="19">
        <f>SUBTOTAL(9,K332:K332)</f>
        <v>2038155</v>
      </c>
      <c r="L333" s="20">
        <f t="shared" si="14"/>
        <v>0.96824465558194772</v>
      </c>
    </row>
    <row r="334" spans="1:12" hidden="1" outlineLevel="2" x14ac:dyDescent="0.2">
      <c r="A334" s="2">
        <v>2</v>
      </c>
      <c r="B334" s="7" t="s">
        <v>13</v>
      </c>
      <c r="C334" s="7" t="s">
        <v>610</v>
      </c>
      <c r="D334" s="7" t="s">
        <v>678</v>
      </c>
      <c r="E334" s="7" t="s">
        <v>789</v>
      </c>
      <c r="F334" s="4">
        <v>75000</v>
      </c>
      <c r="G334" s="4">
        <v>0</v>
      </c>
      <c r="H334" s="4">
        <v>75000</v>
      </c>
      <c r="I334" s="14">
        <v>0</v>
      </c>
      <c r="J334" s="15">
        <f t="shared" si="13"/>
        <v>0</v>
      </c>
      <c r="K334" s="19">
        <f t="shared" si="15"/>
        <v>75000</v>
      </c>
      <c r="L334" s="20">
        <f t="shared" si="14"/>
        <v>1</v>
      </c>
    </row>
    <row r="335" spans="1:12" hidden="1" outlineLevel="2" x14ac:dyDescent="0.2">
      <c r="A335" s="2">
        <v>2</v>
      </c>
      <c r="B335" s="7" t="s">
        <v>13</v>
      </c>
      <c r="C335" s="7" t="s">
        <v>612</v>
      </c>
      <c r="D335" s="7" t="s">
        <v>675</v>
      </c>
      <c r="E335" s="7" t="s">
        <v>789</v>
      </c>
      <c r="F335" s="4">
        <v>1214225</v>
      </c>
      <c r="G335" s="4">
        <v>0</v>
      </c>
      <c r="H335" s="4">
        <v>1214225</v>
      </c>
      <c r="I335" s="14">
        <v>1100265.51</v>
      </c>
      <c r="J335" s="15">
        <f t="shared" si="13"/>
        <v>0.90614631555107172</v>
      </c>
      <c r="K335" s="19">
        <f t="shared" si="15"/>
        <v>113959.48999999999</v>
      </c>
      <c r="L335" s="20">
        <f t="shared" si="14"/>
        <v>9.3853684448928318E-2</v>
      </c>
    </row>
    <row r="336" spans="1:12" outlineLevel="1" collapsed="1" x14ac:dyDescent="0.2">
      <c r="B336" s="7"/>
      <c r="C336" s="7"/>
      <c r="D336" s="7"/>
      <c r="E336" s="9" t="s">
        <v>854</v>
      </c>
      <c r="F336" s="4">
        <f>SUBTOTAL(9,F334:F335)</f>
        <v>1289225</v>
      </c>
      <c r="G336" s="4">
        <f>SUBTOTAL(9,G334:G335)</f>
        <v>0</v>
      </c>
      <c r="H336" s="4">
        <f>SUBTOTAL(9,H334:H335)</f>
        <v>1289225</v>
      </c>
      <c r="I336" s="14">
        <f>SUBTOTAL(9,I334:I335)</f>
        <v>1100265.51</v>
      </c>
      <c r="J336" s="15">
        <f t="shared" si="13"/>
        <v>0.85343172060734163</v>
      </c>
      <c r="K336" s="19">
        <f>SUBTOTAL(9,K334:K335)</f>
        <v>188959.49</v>
      </c>
      <c r="L336" s="20">
        <f t="shared" si="14"/>
        <v>0.14656827939265837</v>
      </c>
    </row>
    <row r="337" spans="1:12" hidden="1" outlineLevel="2" x14ac:dyDescent="0.2">
      <c r="A337" s="2">
        <v>2</v>
      </c>
      <c r="B337" s="7" t="s">
        <v>13</v>
      </c>
      <c r="C337" s="7" t="s">
        <v>618</v>
      </c>
      <c r="D337" s="7" t="s">
        <v>667</v>
      </c>
      <c r="E337" s="7" t="s">
        <v>791</v>
      </c>
      <c r="F337" s="4">
        <v>250000</v>
      </c>
      <c r="G337" s="4">
        <v>0</v>
      </c>
      <c r="H337" s="4">
        <v>250000</v>
      </c>
      <c r="I337" s="14">
        <v>0</v>
      </c>
      <c r="J337" s="15">
        <f t="shared" si="13"/>
        <v>0</v>
      </c>
      <c r="K337" s="19">
        <f t="shared" si="15"/>
        <v>250000</v>
      </c>
      <c r="L337" s="20">
        <f t="shared" si="14"/>
        <v>1</v>
      </c>
    </row>
    <row r="338" spans="1:12" hidden="1" outlineLevel="2" x14ac:dyDescent="0.2">
      <c r="A338" s="2">
        <v>2</v>
      </c>
      <c r="B338" s="7" t="s">
        <v>13</v>
      </c>
      <c r="C338" s="7" t="s">
        <v>620</v>
      </c>
      <c r="D338" s="7" t="s">
        <v>669</v>
      </c>
      <c r="E338" s="7" t="s">
        <v>791</v>
      </c>
      <c r="F338" s="4">
        <v>0</v>
      </c>
      <c r="G338" s="4">
        <v>8220852</v>
      </c>
      <c r="H338" s="4">
        <v>8220852</v>
      </c>
      <c r="I338" s="14">
        <v>0</v>
      </c>
      <c r="J338" s="15">
        <f t="shared" ref="J338:J364" si="16">I338/H338</f>
        <v>0</v>
      </c>
      <c r="K338" s="19">
        <f t="shared" si="15"/>
        <v>8220852</v>
      </c>
      <c r="L338" s="20">
        <f t="shared" si="14"/>
        <v>1</v>
      </c>
    </row>
    <row r="339" spans="1:12" hidden="1" outlineLevel="2" x14ac:dyDescent="0.2">
      <c r="A339" s="2">
        <v>2</v>
      </c>
      <c r="B339" s="7" t="s">
        <v>13</v>
      </c>
      <c r="C339" s="7" t="s">
        <v>622</v>
      </c>
      <c r="D339" s="7" t="s">
        <v>676</v>
      </c>
      <c r="E339" s="7" t="s">
        <v>791</v>
      </c>
      <c r="F339" s="4">
        <v>574038</v>
      </c>
      <c r="G339" s="4">
        <v>0</v>
      </c>
      <c r="H339" s="4">
        <v>574038</v>
      </c>
      <c r="I339" s="14">
        <v>0</v>
      </c>
      <c r="J339" s="15">
        <f t="shared" si="16"/>
        <v>0</v>
      </c>
      <c r="K339" s="19">
        <f t="shared" si="15"/>
        <v>574038</v>
      </c>
      <c r="L339" s="20">
        <f t="shared" si="14"/>
        <v>1</v>
      </c>
    </row>
    <row r="340" spans="1:12" outlineLevel="1" collapsed="1" x14ac:dyDescent="0.2">
      <c r="B340" s="7"/>
      <c r="C340" s="7"/>
      <c r="D340" s="7"/>
      <c r="E340" s="9" t="s">
        <v>856</v>
      </c>
      <c r="F340" s="4">
        <f>SUBTOTAL(9,F337:F339)</f>
        <v>824038</v>
      </c>
      <c r="G340" s="4">
        <f>SUBTOTAL(9,G337:G339)</f>
        <v>8220852</v>
      </c>
      <c r="H340" s="4">
        <f>SUBTOTAL(9,H337:H339)</f>
        <v>9044890</v>
      </c>
      <c r="I340" s="14">
        <f>SUBTOTAL(9,I337:I339)</f>
        <v>0</v>
      </c>
      <c r="J340" s="15">
        <f t="shared" si="16"/>
        <v>0</v>
      </c>
      <c r="K340" s="19">
        <f>SUBTOTAL(9,K337:K339)</f>
        <v>9044890</v>
      </c>
      <c r="L340" s="20">
        <f t="shared" si="14"/>
        <v>1</v>
      </c>
    </row>
    <row r="341" spans="1:12" hidden="1" outlineLevel="2" x14ac:dyDescent="0.2">
      <c r="A341" s="2">
        <v>2</v>
      </c>
      <c r="B341" s="7" t="s">
        <v>13</v>
      </c>
      <c r="C341" s="7" t="s">
        <v>624</v>
      </c>
      <c r="D341" s="7" t="s">
        <v>669</v>
      </c>
      <c r="E341" s="7" t="s">
        <v>792</v>
      </c>
      <c r="F341" s="4">
        <v>200000</v>
      </c>
      <c r="G341" s="4">
        <v>0</v>
      </c>
      <c r="H341" s="4">
        <v>200000</v>
      </c>
      <c r="I341" s="14">
        <v>184680</v>
      </c>
      <c r="J341" s="15">
        <f t="shared" si="16"/>
        <v>0.9234</v>
      </c>
      <c r="K341" s="19">
        <f t="shared" si="15"/>
        <v>15320</v>
      </c>
      <c r="L341" s="20">
        <f t="shared" si="14"/>
        <v>7.6600000000000001E-2</v>
      </c>
    </row>
    <row r="342" spans="1:12" outlineLevel="1" collapsed="1" x14ac:dyDescent="0.2">
      <c r="B342" s="7"/>
      <c r="C342" s="7"/>
      <c r="D342" s="7"/>
      <c r="E342" s="9" t="s">
        <v>857</v>
      </c>
      <c r="F342" s="4">
        <f>SUBTOTAL(9,F341:F341)</f>
        <v>200000</v>
      </c>
      <c r="G342" s="4">
        <f>SUBTOTAL(9,G341:G341)</f>
        <v>0</v>
      </c>
      <c r="H342" s="4">
        <f>SUBTOTAL(9,H341:H341)</f>
        <v>200000</v>
      </c>
      <c r="I342" s="14">
        <f>SUBTOTAL(9,I341:I341)</f>
        <v>184680</v>
      </c>
      <c r="J342" s="15">
        <f t="shared" si="16"/>
        <v>0.9234</v>
      </c>
      <c r="K342" s="19">
        <f>SUBTOTAL(9,K341:K341)</f>
        <v>15320</v>
      </c>
      <c r="L342" s="20">
        <f t="shared" si="14"/>
        <v>7.6600000000000001E-2</v>
      </c>
    </row>
    <row r="343" spans="1:12" hidden="1" outlineLevel="2" x14ac:dyDescent="0.2">
      <c r="A343" s="2">
        <v>2</v>
      </c>
      <c r="B343" s="7" t="s">
        <v>13</v>
      </c>
      <c r="C343" s="7" t="s">
        <v>626</v>
      </c>
      <c r="D343" s="7" t="s">
        <v>671</v>
      </c>
      <c r="E343" s="7" t="s">
        <v>793</v>
      </c>
      <c r="F343" s="4">
        <v>0</v>
      </c>
      <c r="G343" s="4">
        <v>750000</v>
      </c>
      <c r="H343" s="4">
        <v>750000</v>
      </c>
      <c r="I343" s="14">
        <v>0</v>
      </c>
      <c r="J343" s="15">
        <f t="shared" si="16"/>
        <v>0</v>
      </c>
      <c r="K343" s="19">
        <f t="shared" si="15"/>
        <v>750000</v>
      </c>
      <c r="L343" s="20">
        <f t="shared" si="14"/>
        <v>1</v>
      </c>
    </row>
    <row r="344" spans="1:12" hidden="1" outlineLevel="2" x14ac:dyDescent="0.2">
      <c r="A344" s="2">
        <v>2</v>
      </c>
      <c r="B344" s="7" t="s">
        <v>13</v>
      </c>
      <c r="C344" s="7" t="s">
        <v>628</v>
      </c>
      <c r="D344" s="7" t="s">
        <v>676</v>
      </c>
      <c r="E344" s="7" t="s">
        <v>793</v>
      </c>
      <c r="F344" s="4">
        <v>4077000</v>
      </c>
      <c r="G344" s="4">
        <v>0</v>
      </c>
      <c r="H344" s="4">
        <v>4077000</v>
      </c>
      <c r="I344" s="14">
        <v>0</v>
      </c>
      <c r="J344" s="15">
        <f t="shared" si="16"/>
        <v>0</v>
      </c>
      <c r="K344" s="19">
        <f t="shared" si="15"/>
        <v>4077000</v>
      </c>
      <c r="L344" s="20">
        <f t="shared" si="14"/>
        <v>1</v>
      </c>
    </row>
    <row r="345" spans="1:12" outlineLevel="1" collapsed="1" x14ac:dyDescent="0.2">
      <c r="B345" s="7"/>
      <c r="C345" s="7"/>
      <c r="D345" s="7"/>
      <c r="E345" s="9" t="s">
        <v>858</v>
      </c>
      <c r="F345" s="4">
        <f>SUBTOTAL(9,F343:F344)</f>
        <v>4077000</v>
      </c>
      <c r="G345" s="4">
        <f>SUBTOTAL(9,G343:G344)</f>
        <v>750000</v>
      </c>
      <c r="H345" s="4">
        <f>SUBTOTAL(9,H343:H344)</f>
        <v>4827000</v>
      </c>
      <c r="I345" s="14">
        <f>SUBTOTAL(9,I343:I344)</f>
        <v>0</v>
      </c>
      <c r="J345" s="15">
        <f t="shared" si="16"/>
        <v>0</v>
      </c>
      <c r="K345" s="19">
        <f>SUBTOTAL(9,K343:K344)</f>
        <v>4827000</v>
      </c>
      <c r="L345" s="20">
        <f t="shared" ref="L345:L364" si="17">K345/H345</f>
        <v>1</v>
      </c>
    </row>
    <row r="346" spans="1:12" hidden="1" outlineLevel="2" x14ac:dyDescent="0.2">
      <c r="A346" s="2">
        <v>2</v>
      </c>
      <c r="B346" s="7" t="s">
        <v>13</v>
      </c>
      <c r="C346" s="7" t="s">
        <v>630</v>
      </c>
      <c r="D346" s="7" t="s">
        <v>670</v>
      </c>
      <c r="E346" s="7" t="s">
        <v>794</v>
      </c>
      <c r="F346" s="4">
        <v>0</v>
      </c>
      <c r="G346" s="4">
        <v>500000</v>
      </c>
      <c r="H346" s="4">
        <v>500000</v>
      </c>
      <c r="I346" s="14">
        <v>158000</v>
      </c>
      <c r="J346" s="15">
        <f t="shared" si="16"/>
        <v>0.316</v>
      </c>
      <c r="K346" s="19">
        <f t="shared" si="15"/>
        <v>342000</v>
      </c>
      <c r="L346" s="20">
        <f t="shared" si="17"/>
        <v>0.68400000000000005</v>
      </c>
    </row>
    <row r="347" spans="1:12" hidden="1" outlineLevel="2" x14ac:dyDescent="0.2">
      <c r="A347" s="2">
        <v>2</v>
      </c>
      <c r="B347" s="7" t="s">
        <v>13</v>
      </c>
      <c r="C347" s="7" t="s">
        <v>632</v>
      </c>
      <c r="D347" s="7" t="s">
        <v>678</v>
      </c>
      <c r="E347" s="7" t="s">
        <v>795</v>
      </c>
      <c r="F347" s="4">
        <v>0</v>
      </c>
      <c r="G347" s="4">
        <v>500000</v>
      </c>
      <c r="H347" s="4">
        <v>500000</v>
      </c>
      <c r="I347" s="14">
        <v>158000</v>
      </c>
      <c r="J347" s="15">
        <f t="shared" si="16"/>
        <v>0.316</v>
      </c>
      <c r="K347" s="19">
        <f t="shared" si="15"/>
        <v>342000</v>
      </c>
      <c r="L347" s="20">
        <f t="shared" si="17"/>
        <v>0.68400000000000005</v>
      </c>
    </row>
    <row r="348" spans="1:12" outlineLevel="1" collapsed="1" x14ac:dyDescent="0.2">
      <c r="B348" s="7"/>
      <c r="C348" s="7"/>
      <c r="D348" s="7"/>
      <c r="E348" s="9" t="s">
        <v>859</v>
      </c>
      <c r="F348" s="4">
        <f>SUBTOTAL(9,F346:F347)</f>
        <v>0</v>
      </c>
      <c r="G348" s="4">
        <f>SUBTOTAL(9,G346:G347)</f>
        <v>1000000</v>
      </c>
      <c r="H348" s="4">
        <f>SUBTOTAL(9,H346:H347)</f>
        <v>1000000</v>
      </c>
      <c r="I348" s="14">
        <f>SUBTOTAL(9,I346:I347)</f>
        <v>316000</v>
      </c>
      <c r="J348" s="15">
        <f t="shared" si="16"/>
        <v>0.316</v>
      </c>
      <c r="K348" s="19">
        <f>SUBTOTAL(9,K346:K347)</f>
        <v>684000</v>
      </c>
      <c r="L348" s="20">
        <f t="shared" si="17"/>
        <v>0.68400000000000005</v>
      </c>
    </row>
    <row r="349" spans="1:12" hidden="1" outlineLevel="2" x14ac:dyDescent="0.2">
      <c r="A349" s="2">
        <v>2</v>
      </c>
      <c r="B349" s="7" t="s">
        <v>13</v>
      </c>
      <c r="C349" s="7" t="s">
        <v>634</v>
      </c>
      <c r="D349" s="7" t="s">
        <v>669</v>
      </c>
      <c r="E349" s="7" t="s">
        <v>796</v>
      </c>
      <c r="F349" s="4">
        <v>1122000</v>
      </c>
      <c r="G349" s="4">
        <v>0</v>
      </c>
      <c r="H349" s="4">
        <v>1122000</v>
      </c>
      <c r="I349" s="14">
        <v>0</v>
      </c>
      <c r="J349" s="15">
        <f t="shared" si="16"/>
        <v>0</v>
      </c>
      <c r="K349" s="19">
        <f t="shared" si="15"/>
        <v>1122000</v>
      </c>
      <c r="L349" s="20">
        <f t="shared" si="17"/>
        <v>1</v>
      </c>
    </row>
    <row r="350" spans="1:12" hidden="1" outlineLevel="2" x14ac:dyDescent="0.2">
      <c r="A350" s="2">
        <v>2</v>
      </c>
      <c r="B350" s="7" t="s">
        <v>13</v>
      </c>
      <c r="C350" s="7" t="s">
        <v>636</v>
      </c>
      <c r="D350" s="7" t="s">
        <v>671</v>
      </c>
      <c r="E350" s="7" t="s">
        <v>796</v>
      </c>
      <c r="F350" s="4">
        <v>4469015.6399999997</v>
      </c>
      <c r="G350" s="4">
        <v>-4400000</v>
      </c>
      <c r="H350" s="4">
        <v>69015.64</v>
      </c>
      <c r="I350" s="14">
        <v>0</v>
      </c>
      <c r="J350" s="15">
        <f t="shared" si="16"/>
        <v>0</v>
      </c>
      <c r="K350" s="19">
        <f t="shared" si="15"/>
        <v>69015.64</v>
      </c>
      <c r="L350" s="20">
        <f t="shared" si="17"/>
        <v>1</v>
      </c>
    </row>
    <row r="351" spans="1:12" outlineLevel="1" collapsed="1" x14ac:dyDescent="0.2">
      <c r="B351" s="7"/>
      <c r="C351" s="7"/>
      <c r="D351" s="7"/>
      <c r="E351" s="9" t="s">
        <v>860</v>
      </c>
      <c r="F351" s="4">
        <f>SUBTOTAL(9,F349:F350)</f>
        <v>5591015.6399999997</v>
      </c>
      <c r="G351" s="4">
        <f>SUBTOTAL(9,G349:G350)</f>
        <v>-4400000</v>
      </c>
      <c r="H351" s="4">
        <f>SUBTOTAL(9,H349:H350)</f>
        <v>1191015.6399999999</v>
      </c>
      <c r="I351" s="14">
        <f>SUBTOTAL(9,I349:I350)</f>
        <v>0</v>
      </c>
      <c r="J351" s="15">
        <f t="shared" si="16"/>
        <v>0</v>
      </c>
      <c r="K351" s="19">
        <f>SUBTOTAL(9,K349:K350)</f>
        <v>1191015.6399999999</v>
      </c>
      <c r="L351" s="20">
        <f t="shared" si="17"/>
        <v>1</v>
      </c>
    </row>
    <row r="352" spans="1:12" hidden="1" outlineLevel="2" x14ac:dyDescent="0.2">
      <c r="A352" s="2">
        <v>2</v>
      </c>
      <c r="B352" s="7" t="s">
        <v>13</v>
      </c>
      <c r="C352" s="7" t="s">
        <v>638</v>
      </c>
      <c r="D352" s="7" t="s">
        <v>669</v>
      </c>
      <c r="E352" s="7" t="s">
        <v>797</v>
      </c>
      <c r="F352" s="4">
        <v>0</v>
      </c>
      <c r="G352" s="4">
        <v>200000</v>
      </c>
      <c r="H352" s="4">
        <v>200000</v>
      </c>
      <c r="I352" s="14">
        <v>0</v>
      </c>
      <c r="J352" s="15">
        <f t="shared" si="16"/>
        <v>0</v>
      </c>
      <c r="K352" s="19">
        <f t="shared" si="15"/>
        <v>200000</v>
      </c>
      <c r="L352" s="20">
        <f t="shared" si="17"/>
        <v>1</v>
      </c>
    </row>
    <row r="353" spans="1:12" outlineLevel="1" collapsed="1" x14ac:dyDescent="0.2">
      <c r="B353" s="7"/>
      <c r="C353" s="7"/>
      <c r="D353" s="7"/>
      <c r="E353" s="9" t="s">
        <v>861</v>
      </c>
      <c r="F353" s="4">
        <f>SUBTOTAL(9,F352:F352)</f>
        <v>0</v>
      </c>
      <c r="G353" s="4">
        <f>SUBTOTAL(9,G352:G352)</f>
        <v>200000</v>
      </c>
      <c r="H353" s="4">
        <f>SUBTOTAL(9,H352:H352)</f>
        <v>200000</v>
      </c>
      <c r="I353" s="14">
        <f>SUBTOTAL(9,I352:I352)</f>
        <v>0</v>
      </c>
      <c r="J353" s="15">
        <f t="shared" si="16"/>
        <v>0</v>
      </c>
      <c r="K353" s="19">
        <f>SUBTOTAL(9,K352:K352)</f>
        <v>200000</v>
      </c>
      <c r="L353" s="20">
        <f t="shared" si="17"/>
        <v>1</v>
      </c>
    </row>
    <row r="354" spans="1:12" hidden="1" outlineLevel="2" x14ac:dyDescent="0.2">
      <c r="A354" s="2">
        <v>2</v>
      </c>
      <c r="B354" s="7" t="s">
        <v>13</v>
      </c>
      <c r="C354" s="7" t="s">
        <v>640</v>
      </c>
      <c r="D354" s="7" t="s">
        <v>667</v>
      </c>
      <c r="E354" s="7" t="s">
        <v>641</v>
      </c>
      <c r="F354" s="4">
        <v>0</v>
      </c>
      <c r="G354" s="4">
        <v>800000</v>
      </c>
      <c r="H354" s="4">
        <v>800000</v>
      </c>
      <c r="I354" s="14">
        <v>0</v>
      </c>
      <c r="J354" s="15">
        <f t="shared" si="16"/>
        <v>0</v>
      </c>
      <c r="K354" s="19">
        <f t="shared" si="15"/>
        <v>800000</v>
      </c>
      <c r="L354" s="20">
        <f t="shared" si="17"/>
        <v>1</v>
      </c>
    </row>
    <row r="355" spans="1:12" outlineLevel="1" collapsed="1" x14ac:dyDescent="0.2">
      <c r="B355" s="7"/>
      <c r="C355" s="7"/>
      <c r="D355" s="7"/>
      <c r="E355" s="9" t="s">
        <v>862</v>
      </c>
      <c r="F355" s="4">
        <f>SUBTOTAL(9,F354:F354)</f>
        <v>0</v>
      </c>
      <c r="G355" s="4">
        <f>SUBTOTAL(9,G354:G354)</f>
        <v>800000</v>
      </c>
      <c r="H355" s="4">
        <f>SUBTOTAL(9,H354:H354)</f>
        <v>800000</v>
      </c>
      <c r="I355" s="14">
        <f>SUBTOTAL(9,I354:I354)</f>
        <v>0</v>
      </c>
      <c r="J355" s="15">
        <f t="shared" si="16"/>
        <v>0</v>
      </c>
      <c r="K355" s="19">
        <f>SUBTOTAL(9,K354:K354)</f>
        <v>800000</v>
      </c>
      <c r="L355" s="20">
        <f t="shared" si="17"/>
        <v>1</v>
      </c>
    </row>
    <row r="356" spans="1:12" hidden="1" outlineLevel="2" x14ac:dyDescent="0.2">
      <c r="A356" s="2">
        <v>2</v>
      </c>
      <c r="B356" s="7" t="s">
        <v>13</v>
      </c>
      <c r="C356" s="7" t="s">
        <v>650</v>
      </c>
      <c r="D356" s="7" t="s">
        <v>671</v>
      </c>
      <c r="E356" s="7" t="s">
        <v>798</v>
      </c>
      <c r="F356" s="4">
        <v>2000000</v>
      </c>
      <c r="G356" s="4">
        <v>-1800000</v>
      </c>
      <c r="H356" s="4">
        <v>200000</v>
      </c>
      <c r="I356" s="14">
        <v>0</v>
      </c>
      <c r="J356" s="15">
        <f t="shared" si="16"/>
        <v>0</v>
      </c>
      <c r="K356" s="19">
        <f t="shared" si="15"/>
        <v>200000</v>
      </c>
      <c r="L356" s="20">
        <f t="shared" si="17"/>
        <v>1</v>
      </c>
    </row>
    <row r="357" spans="1:12" outlineLevel="1" collapsed="1" x14ac:dyDescent="0.2">
      <c r="B357" s="7"/>
      <c r="C357" s="7"/>
      <c r="D357" s="7"/>
      <c r="E357" s="9" t="s">
        <v>863</v>
      </c>
      <c r="F357" s="4">
        <f>SUBTOTAL(9,F356:F356)</f>
        <v>2000000</v>
      </c>
      <c r="G357" s="4">
        <f>SUBTOTAL(9,G356:G356)</f>
        <v>-1800000</v>
      </c>
      <c r="H357" s="4">
        <f>SUBTOTAL(9,H356:H356)</f>
        <v>200000</v>
      </c>
      <c r="I357" s="14">
        <f>SUBTOTAL(9,I356:I356)</f>
        <v>0</v>
      </c>
      <c r="J357" s="15">
        <f t="shared" si="16"/>
        <v>0</v>
      </c>
      <c r="K357" s="19">
        <f>SUBTOTAL(9,K356:K356)</f>
        <v>200000</v>
      </c>
      <c r="L357" s="20">
        <f t="shared" si="17"/>
        <v>1</v>
      </c>
    </row>
    <row r="358" spans="1:12" hidden="1" outlineLevel="2" x14ac:dyDescent="0.2">
      <c r="A358" s="2">
        <v>2</v>
      </c>
      <c r="B358" s="7" t="s">
        <v>13</v>
      </c>
      <c r="C358" s="7" t="s">
        <v>652</v>
      </c>
      <c r="D358" s="7" t="s">
        <v>669</v>
      </c>
      <c r="E358" s="7" t="s">
        <v>799</v>
      </c>
      <c r="F358" s="4">
        <v>32737710.73</v>
      </c>
      <c r="G358" s="4">
        <v>-4849631.9800000004</v>
      </c>
      <c r="H358" s="4">
        <v>27888078.75</v>
      </c>
      <c r="I358" s="14">
        <v>27886482.75</v>
      </c>
      <c r="J358" s="15">
        <f t="shared" si="16"/>
        <v>0.99994277124593967</v>
      </c>
      <c r="K358" s="19">
        <f t="shared" si="15"/>
        <v>1596</v>
      </c>
      <c r="L358" s="20">
        <f t="shared" si="17"/>
        <v>5.7228754060370685E-5</v>
      </c>
    </row>
    <row r="359" spans="1:12" outlineLevel="1" collapsed="1" x14ac:dyDescent="0.2">
      <c r="B359" s="7"/>
      <c r="C359" s="7"/>
      <c r="D359" s="7"/>
      <c r="E359" s="9" t="s">
        <v>864</v>
      </c>
      <c r="F359" s="4">
        <f>SUBTOTAL(9,F358:F358)</f>
        <v>32737710.73</v>
      </c>
      <c r="G359" s="4">
        <f>SUBTOTAL(9,G358:G358)</f>
        <v>-4849631.9800000004</v>
      </c>
      <c r="H359" s="4">
        <f>SUBTOTAL(9,H358:H358)</f>
        <v>27888078.75</v>
      </c>
      <c r="I359" s="14">
        <f>SUBTOTAL(9,I358:I358)</f>
        <v>27886482.75</v>
      </c>
      <c r="J359" s="15">
        <f t="shared" si="16"/>
        <v>0.99994277124593967</v>
      </c>
      <c r="K359" s="19">
        <f>SUBTOTAL(9,K358:K358)</f>
        <v>1596</v>
      </c>
      <c r="L359" s="20">
        <f t="shared" si="17"/>
        <v>5.7228754060370685E-5</v>
      </c>
    </row>
    <row r="360" spans="1:12" hidden="1" outlineLevel="2" x14ac:dyDescent="0.2">
      <c r="A360" s="2">
        <v>2</v>
      </c>
      <c r="B360" s="7" t="s">
        <v>13</v>
      </c>
      <c r="C360" s="7" t="s">
        <v>654</v>
      </c>
      <c r="D360" s="7" t="s">
        <v>669</v>
      </c>
      <c r="E360" s="7" t="s">
        <v>800</v>
      </c>
      <c r="F360" s="4">
        <v>5783074</v>
      </c>
      <c r="G360" s="4">
        <v>0</v>
      </c>
      <c r="H360" s="4">
        <v>5783074</v>
      </c>
      <c r="I360" s="14">
        <v>1852055.66</v>
      </c>
      <c r="J360" s="15">
        <f t="shared" si="16"/>
        <v>0.32025453245108049</v>
      </c>
      <c r="K360" s="19">
        <f t="shared" si="15"/>
        <v>3931018.34</v>
      </c>
      <c r="L360" s="20">
        <f t="shared" si="17"/>
        <v>0.67974546754891951</v>
      </c>
    </row>
    <row r="361" spans="1:12" outlineLevel="1" collapsed="1" x14ac:dyDescent="0.2">
      <c r="B361" s="7"/>
      <c r="C361" s="7"/>
      <c r="D361" s="7"/>
      <c r="E361" s="9" t="s">
        <v>865</v>
      </c>
      <c r="F361" s="4">
        <f>SUBTOTAL(9,F360:F360)</f>
        <v>5783074</v>
      </c>
      <c r="G361" s="4">
        <f>SUBTOTAL(9,G360:G360)</f>
        <v>0</v>
      </c>
      <c r="H361" s="4">
        <f>SUBTOTAL(9,H360:H360)</f>
        <v>5783074</v>
      </c>
      <c r="I361" s="14">
        <f>SUBTOTAL(9,I360:I360)</f>
        <v>1852055.66</v>
      </c>
      <c r="J361" s="15">
        <f t="shared" si="16"/>
        <v>0.32025453245108049</v>
      </c>
      <c r="K361" s="19">
        <f>SUBTOTAL(9,K360:K360)</f>
        <v>3931018.34</v>
      </c>
      <c r="L361" s="20">
        <f t="shared" si="17"/>
        <v>0.67974546754891951</v>
      </c>
    </row>
    <row r="362" spans="1:12" hidden="1" outlineLevel="2" x14ac:dyDescent="0.2">
      <c r="A362" s="2">
        <v>2</v>
      </c>
      <c r="B362" s="7" t="s">
        <v>13</v>
      </c>
      <c r="C362" s="7" t="s">
        <v>656</v>
      </c>
      <c r="D362" s="7" t="s">
        <v>669</v>
      </c>
      <c r="E362" s="7" t="s">
        <v>657</v>
      </c>
      <c r="F362" s="4">
        <v>22264451</v>
      </c>
      <c r="G362" s="4">
        <v>0</v>
      </c>
      <c r="H362" s="4">
        <v>22264451</v>
      </c>
      <c r="I362" s="14">
        <v>1465009.16</v>
      </c>
      <c r="J362" s="15">
        <f t="shared" si="16"/>
        <v>6.5800372081934552E-2</v>
      </c>
      <c r="K362" s="19">
        <f t="shared" si="15"/>
        <v>20799441.84</v>
      </c>
      <c r="L362" s="20">
        <f t="shared" si="17"/>
        <v>0.93419962791806543</v>
      </c>
    </row>
    <row r="363" spans="1:12" outlineLevel="1" collapsed="1" x14ac:dyDescent="0.2">
      <c r="B363" s="7"/>
      <c r="C363" s="7"/>
      <c r="D363" s="7"/>
      <c r="E363" s="9" t="s">
        <v>866</v>
      </c>
      <c r="F363" s="4">
        <f>SUBTOTAL(9,F362:F362)</f>
        <v>22264451</v>
      </c>
      <c r="G363" s="4">
        <f>SUBTOTAL(9,G362:G362)</f>
        <v>0</v>
      </c>
      <c r="H363" s="4">
        <f>SUBTOTAL(9,H362:H362)</f>
        <v>22264451</v>
      </c>
      <c r="I363" s="14">
        <f>SUBTOTAL(9,I362:I362)</f>
        <v>1465009.16</v>
      </c>
      <c r="J363" s="15">
        <f t="shared" si="16"/>
        <v>6.5800372081934552E-2</v>
      </c>
      <c r="K363" s="19">
        <f>SUBTOTAL(9,K362:K362)</f>
        <v>20799441.84</v>
      </c>
      <c r="L363" s="20">
        <f t="shared" si="17"/>
        <v>0.93419962791806543</v>
      </c>
    </row>
    <row r="364" spans="1:12" x14ac:dyDescent="0.2">
      <c r="B364" s="7"/>
      <c r="C364" s="7"/>
      <c r="D364" s="7"/>
      <c r="E364" s="9" t="s">
        <v>867</v>
      </c>
      <c r="F364" s="4">
        <f>SUBTOTAL(9,F12:F362)</f>
        <v>2242182057.2200003</v>
      </c>
      <c r="G364" s="4">
        <f>SUBTOTAL(9,G12:G362)</f>
        <v>0</v>
      </c>
      <c r="H364" s="4">
        <f>SUBTOTAL(9,H12:H362)</f>
        <v>2242182057.2200003</v>
      </c>
      <c r="I364" s="14">
        <f>SUBTOTAL(9,I12:I362)</f>
        <v>814890794.14999938</v>
      </c>
      <c r="J364" s="15">
        <f t="shared" si="16"/>
        <v>0.36343649773040854</v>
      </c>
      <c r="K364" s="19">
        <f>SUBTOTAL(9,K12:K362)</f>
        <v>1427291263.0700006</v>
      </c>
      <c r="L364" s="20">
        <f t="shared" si="17"/>
        <v>0.63656350226959135</v>
      </c>
    </row>
    <row r="365" spans="1:12" x14ac:dyDescent="0.2">
      <c r="B365" s="3" t="s">
        <v>660</v>
      </c>
      <c r="C365" s="3" t="s">
        <v>660</v>
      </c>
      <c r="E365" s="3" t="s">
        <v>660</v>
      </c>
      <c r="F365" s="4" t="s">
        <v>661</v>
      </c>
      <c r="G365" s="4" t="s">
        <v>661</v>
      </c>
      <c r="H365" s="4" t="s">
        <v>661</v>
      </c>
      <c r="I365" s="14" t="s">
        <v>661</v>
      </c>
      <c r="J365" s="16" t="s">
        <v>680</v>
      </c>
      <c r="K365" s="21" t="s">
        <v>680</v>
      </c>
      <c r="L365" s="21" t="s">
        <v>680</v>
      </c>
    </row>
    <row r="366" spans="1:12" x14ac:dyDescent="0.2">
      <c r="B366" s="3" t="s">
        <v>660</v>
      </c>
      <c r="C366" s="3" t="s">
        <v>660</v>
      </c>
      <c r="E366" s="3" t="s">
        <v>660</v>
      </c>
      <c r="F366" s="4">
        <v>2242182057.21</v>
      </c>
      <c r="G366" s="4">
        <v>0</v>
      </c>
      <c r="H366" s="4">
        <v>2242182057.21</v>
      </c>
      <c r="I366" s="14">
        <v>814890794.14999938</v>
      </c>
      <c r="J366" s="15">
        <f t="shared" ref="J366" si="18">I366/H366</f>
        <v>0.36343649773202946</v>
      </c>
      <c r="K366" s="19">
        <f t="shared" si="15"/>
        <v>1427291263.0600007</v>
      </c>
      <c r="L366" s="20">
        <f t="shared" ref="L366" si="19">K366/H366</f>
        <v>0.63656350226797054</v>
      </c>
    </row>
    <row r="367" spans="1:12" x14ac:dyDescent="0.2">
      <c r="I367" s="14"/>
      <c r="J367" s="15"/>
      <c r="K367" s="22"/>
      <c r="L367" s="22"/>
    </row>
    <row r="368" spans="1:12" x14ac:dyDescent="0.2">
      <c r="E368" s="11" t="s">
        <v>681</v>
      </c>
      <c r="I368" s="14"/>
      <c r="J368" s="15"/>
      <c r="K368" s="22"/>
      <c r="L368" s="22"/>
    </row>
    <row r="369" spans="1:12" x14ac:dyDescent="0.2">
      <c r="A369" s="2">
        <v>2</v>
      </c>
      <c r="B369" s="7" t="s">
        <v>13</v>
      </c>
      <c r="C369" s="7" t="s">
        <v>648</v>
      </c>
      <c r="D369" s="7" t="s">
        <v>666</v>
      </c>
      <c r="E369" s="7" t="s">
        <v>649</v>
      </c>
      <c r="F369" s="4">
        <v>0</v>
      </c>
      <c r="G369" s="4">
        <v>3206160000</v>
      </c>
      <c r="H369" s="4">
        <v>3206160000</v>
      </c>
      <c r="I369" s="14">
        <v>3014324760</v>
      </c>
      <c r="J369" s="15">
        <f>I369/H369</f>
        <v>0.94016666666666671</v>
      </c>
      <c r="K369" s="19">
        <f t="shared" ref="K369" si="20">H369-I369</f>
        <v>191835240</v>
      </c>
      <c r="L369" s="20">
        <f t="shared" ref="L369" si="21">K369/H369</f>
        <v>5.9833333333333336E-2</v>
      </c>
    </row>
    <row r="370" spans="1:12" x14ac:dyDescent="0.2">
      <c r="I370" s="14"/>
      <c r="J370" s="15"/>
      <c r="K370" s="22"/>
      <c r="L370" s="22"/>
    </row>
    <row r="371" spans="1:12" x14ac:dyDescent="0.2">
      <c r="I371" s="14"/>
      <c r="J371" s="17"/>
      <c r="K371" s="22"/>
      <c r="L371" s="22"/>
    </row>
    <row r="372" spans="1:12" x14ac:dyDescent="0.2">
      <c r="B372" s="3" t="s">
        <v>660</v>
      </c>
      <c r="C372" s="3" t="s">
        <v>660</v>
      </c>
      <c r="E372" s="3" t="s">
        <v>660</v>
      </c>
      <c r="F372" s="8" t="s">
        <v>662</v>
      </c>
      <c r="G372" s="8" t="s">
        <v>662</v>
      </c>
      <c r="H372" s="8" t="s">
        <v>662</v>
      </c>
      <c r="I372" s="16" t="s">
        <v>662</v>
      </c>
      <c r="J372" s="16" t="s">
        <v>682</v>
      </c>
      <c r="K372" s="21" t="s">
        <v>682</v>
      </c>
      <c r="L372" s="21" t="s">
        <v>682</v>
      </c>
    </row>
    <row r="373" spans="1:12" x14ac:dyDescent="0.2">
      <c r="B373" s="3" t="s">
        <v>660</v>
      </c>
      <c r="C373" s="3" t="s">
        <v>660</v>
      </c>
      <c r="E373" s="3" t="s">
        <v>660</v>
      </c>
      <c r="F373" s="4">
        <v>2242182057.21</v>
      </c>
      <c r="G373" s="4">
        <v>3206160000</v>
      </c>
      <c r="H373" s="4">
        <v>5448342057.21</v>
      </c>
      <c r="I373" s="14">
        <v>3829215554.1500001</v>
      </c>
      <c r="J373" s="15">
        <f>I373/H373</f>
        <v>0.70282216386958529</v>
      </c>
      <c r="K373" s="19">
        <f t="shared" ref="K373" si="22">H373-I373</f>
        <v>1619126503.0599999</v>
      </c>
      <c r="L373" s="20">
        <f t="shared" ref="L373" si="23">K373/H373</f>
        <v>0.29717783613041471</v>
      </c>
    </row>
    <row r="377" spans="1:12" x14ac:dyDescent="0.2">
      <c r="A377" s="6" t="s">
        <v>663</v>
      </c>
    </row>
    <row r="379" spans="1:12" x14ac:dyDescent="0.2">
      <c r="A379" s="6" t="s">
        <v>664</v>
      </c>
    </row>
  </sheetData>
  <autoFilter ref="A11:L366"/>
  <mergeCells count="4">
    <mergeCell ref="A3:I3"/>
    <mergeCell ref="A4:I4"/>
    <mergeCell ref="A5:I5"/>
    <mergeCell ref="A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A7" sqref="A7"/>
    </sheetView>
  </sheetViews>
  <sheetFormatPr baseColWidth="10" defaultRowHeight="15" x14ac:dyDescent="0.25"/>
  <cols>
    <col min="1" max="1" width="25.5703125" bestFit="1" customWidth="1"/>
    <col min="2" max="2" width="22.85546875" bestFit="1" customWidth="1"/>
    <col min="3" max="3" width="21.5703125" bestFit="1" customWidth="1"/>
    <col min="4" max="4" width="11.85546875" bestFit="1" customWidth="1"/>
  </cols>
  <sheetData>
    <row r="1" spans="1:4" x14ac:dyDescent="0.25">
      <c r="A1" s="66" t="s">
        <v>877</v>
      </c>
      <c r="B1" s="66"/>
      <c r="C1" s="66"/>
      <c r="D1" s="66"/>
    </row>
    <row r="2" spans="1:4" x14ac:dyDescent="0.25">
      <c r="A2" s="66" t="s">
        <v>878</v>
      </c>
      <c r="B2" s="66"/>
      <c r="C2" s="66"/>
      <c r="D2" s="66"/>
    </row>
    <row r="3" spans="1:4" x14ac:dyDescent="0.25">
      <c r="A3" s="26" t="s">
        <v>873</v>
      </c>
      <c r="B3" s="26" t="s">
        <v>874</v>
      </c>
      <c r="C3" s="26" t="s">
        <v>875</v>
      </c>
      <c r="D3" s="26" t="s">
        <v>876</v>
      </c>
    </row>
    <row r="4" spans="1:4" x14ac:dyDescent="0.25">
      <c r="A4" s="61" t="s">
        <v>869</v>
      </c>
      <c r="B4" s="62">
        <v>1445504458.9400001</v>
      </c>
      <c r="C4" s="63">
        <v>551111270.90999997</v>
      </c>
      <c r="D4" s="64">
        <f>C4/B4</f>
        <v>0.38125878305082106</v>
      </c>
    </row>
    <row r="5" spans="1:4" x14ac:dyDescent="0.25">
      <c r="A5" s="61" t="s">
        <v>870</v>
      </c>
      <c r="B5" s="62">
        <v>703870541.76999998</v>
      </c>
      <c r="C5" s="62">
        <v>227233081.41999999</v>
      </c>
      <c r="D5" s="64">
        <f t="shared" ref="D5:D9" si="0">C5/B5</f>
        <v>0.32283362910540975</v>
      </c>
    </row>
    <row r="6" spans="1:4" x14ac:dyDescent="0.25">
      <c r="A6" s="61" t="s">
        <v>880</v>
      </c>
      <c r="B6" s="62">
        <v>28653437.120000001</v>
      </c>
      <c r="C6" s="62">
        <v>5026894.25</v>
      </c>
      <c r="D6" s="64">
        <f t="shared" si="0"/>
        <v>0.17543773994538495</v>
      </c>
    </row>
    <row r="7" spans="1:4" x14ac:dyDescent="0.25">
      <c r="A7" s="61" t="s">
        <v>871</v>
      </c>
      <c r="B7" s="62">
        <v>3214378015.6399999</v>
      </c>
      <c r="C7" s="62">
        <v>3014640760</v>
      </c>
      <c r="D7" s="64">
        <f t="shared" si="0"/>
        <v>0.9378613048408897</v>
      </c>
    </row>
    <row r="8" spans="1:4" x14ac:dyDescent="0.25">
      <c r="A8" s="61" t="s">
        <v>872</v>
      </c>
      <c r="B8" s="62">
        <v>55935603.75</v>
      </c>
      <c r="C8" s="62">
        <v>31203547.57</v>
      </c>
      <c r="D8" s="64">
        <f t="shared" si="0"/>
        <v>0.55784769409948487</v>
      </c>
    </row>
    <row r="9" spans="1:4" x14ac:dyDescent="0.25">
      <c r="A9" s="24" t="s">
        <v>879</v>
      </c>
      <c r="B9" s="65">
        <f>SUM(B4:B8)</f>
        <v>5448342057.2199993</v>
      </c>
      <c r="C9" s="65">
        <f>SUM(C4:C8)</f>
        <v>3829215554.1500001</v>
      </c>
      <c r="D9" s="31">
        <f t="shared" si="0"/>
        <v>0.70282216386829544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workbookViewId="0">
      <selection activeCell="E9" sqref="E9"/>
    </sheetView>
  </sheetViews>
  <sheetFormatPr baseColWidth="10" defaultRowHeight="15" x14ac:dyDescent="0.25"/>
  <cols>
    <col min="2" max="2" width="13.5703125" bestFit="1" customWidth="1"/>
    <col min="3" max="3" width="12.5703125" bestFit="1" customWidth="1"/>
    <col min="4" max="4" width="15.85546875" bestFit="1" customWidth="1"/>
    <col min="5" max="6" width="12" bestFit="1" customWidth="1"/>
    <col min="7" max="7" width="10" customWidth="1"/>
    <col min="8" max="8" width="13.85546875" bestFit="1" customWidth="1"/>
    <col min="9" max="9" width="10" bestFit="1" customWidth="1"/>
    <col min="10" max="10" width="10.85546875" bestFit="1" customWidth="1"/>
    <col min="11" max="11" width="19.140625" customWidth="1"/>
  </cols>
  <sheetData>
    <row r="2" spans="2:11" ht="18.75" x14ac:dyDescent="0.3">
      <c r="B2" s="55" t="s">
        <v>685</v>
      </c>
      <c r="C2" s="56"/>
      <c r="D2" s="56"/>
      <c r="E2" s="56"/>
      <c r="F2" s="56"/>
      <c r="G2" s="56"/>
      <c r="H2" s="56"/>
      <c r="I2" s="56"/>
      <c r="J2" s="56"/>
      <c r="K2" s="56"/>
    </row>
    <row r="3" spans="2:11" ht="18.75" x14ac:dyDescent="0.3">
      <c r="B3" s="57" t="s">
        <v>868</v>
      </c>
      <c r="C3" s="57"/>
      <c r="D3" s="57"/>
      <c r="E3" s="57"/>
      <c r="F3" s="57"/>
      <c r="G3" s="57"/>
      <c r="H3" s="57"/>
      <c r="I3" s="57"/>
      <c r="J3" s="57"/>
      <c r="K3" s="57"/>
    </row>
    <row r="4" spans="2:11" ht="18.75" x14ac:dyDescent="0.3">
      <c r="B4" s="58" t="s">
        <v>686</v>
      </c>
      <c r="C4" s="59"/>
      <c r="D4" s="59"/>
      <c r="E4" s="59"/>
      <c r="F4" s="59"/>
      <c r="G4" s="59"/>
      <c r="H4" s="59"/>
      <c r="I4" s="59"/>
      <c r="J4" s="59"/>
      <c r="K4" s="60"/>
    </row>
    <row r="5" spans="2:11" ht="18.75" x14ac:dyDescent="0.3">
      <c r="B5" s="23"/>
      <c r="C5" s="23"/>
      <c r="D5" s="58" t="s">
        <v>687</v>
      </c>
      <c r="E5" s="59"/>
      <c r="F5" s="59"/>
      <c r="G5" s="59"/>
      <c r="H5" s="59"/>
      <c r="I5" s="60"/>
      <c r="J5" s="57" t="s">
        <v>688</v>
      </c>
      <c r="K5" s="57"/>
    </row>
    <row r="6" spans="2:11" ht="45" x14ac:dyDescent="0.25">
      <c r="B6" s="24" t="s">
        <v>689</v>
      </c>
      <c r="C6" s="25" t="s">
        <v>690</v>
      </c>
      <c r="D6" s="26" t="s">
        <v>691</v>
      </c>
      <c r="E6" s="26" t="s">
        <v>692</v>
      </c>
      <c r="F6" s="25" t="s">
        <v>693</v>
      </c>
      <c r="G6" s="25" t="s">
        <v>694</v>
      </c>
      <c r="H6" s="26" t="s">
        <v>695</v>
      </c>
      <c r="I6" s="26" t="s">
        <v>696</v>
      </c>
      <c r="J6" s="25" t="s">
        <v>732</v>
      </c>
      <c r="K6" s="27" t="s">
        <v>697</v>
      </c>
    </row>
    <row r="7" spans="2:11" x14ac:dyDescent="0.25">
      <c r="B7" s="26" t="s">
        <v>698</v>
      </c>
      <c r="C7" s="28">
        <f>CSN!H8/1000</f>
        <v>20266.32</v>
      </c>
      <c r="D7" s="29">
        <v>0</v>
      </c>
      <c r="E7" s="29">
        <f>CSN!K4/1000</f>
        <v>7621.1759099999999</v>
      </c>
      <c r="F7" s="29">
        <v>0</v>
      </c>
      <c r="G7" s="29">
        <f>CSN!K6/1000</f>
        <v>158</v>
      </c>
      <c r="H7" s="29">
        <v>0</v>
      </c>
      <c r="I7" s="30">
        <f t="shared" ref="I7" si="0">SUM(D7:H7)</f>
        <v>7779.1759099999999</v>
      </c>
      <c r="J7" s="31">
        <f>I7/C7</f>
        <v>0.38384748242404149</v>
      </c>
      <c r="K7" s="31">
        <f>I7/$C$20</f>
        <v>3.4694666766951795E-3</v>
      </c>
    </row>
    <row r="8" spans="2:11" x14ac:dyDescent="0.25">
      <c r="B8" s="26" t="s">
        <v>699</v>
      </c>
      <c r="C8" s="28">
        <f>DE!H29/1000</f>
        <v>199527.78262000004</v>
      </c>
      <c r="D8" s="49">
        <f>53918260.25/1000</f>
        <v>53918.260249999999</v>
      </c>
      <c r="E8" s="29">
        <f>2330179.74/1000</f>
        <v>2330.17974</v>
      </c>
      <c r="F8" s="29">
        <v>229</v>
      </c>
      <c r="G8" s="29">
        <v>0</v>
      </c>
      <c r="H8" s="29">
        <v>0</v>
      </c>
      <c r="I8" s="32">
        <f>SUM(D8:H8)</f>
        <v>56477.439989999999</v>
      </c>
      <c r="J8" s="31">
        <f>I8/C8</f>
        <v>0.28305551862700284</v>
      </c>
      <c r="K8" s="31">
        <f t="shared" ref="K8:K19" si="1">I8/$C$20</f>
        <v>2.5188605875137837E-2</v>
      </c>
    </row>
    <row r="9" spans="2:11" x14ac:dyDescent="0.25">
      <c r="B9" s="26" t="s">
        <v>700</v>
      </c>
      <c r="C9" s="28">
        <f>Comunicación!H26/1000</f>
        <v>43334.592549999994</v>
      </c>
      <c r="D9" s="29">
        <f>9991281.51/1000</f>
        <v>9991.2815099999989</v>
      </c>
      <c r="E9" s="29">
        <v>296</v>
      </c>
      <c r="F9" s="29">
        <v>0</v>
      </c>
      <c r="G9" s="29">
        <v>0</v>
      </c>
      <c r="H9" s="29">
        <v>0</v>
      </c>
      <c r="I9" s="32">
        <f t="shared" ref="I9:I19" si="2">SUM(D9:H9)</f>
        <v>10287.281509999999</v>
      </c>
      <c r="J9" s="31">
        <f>I9/C9</f>
        <v>0.23739190574205596</v>
      </c>
      <c r="K9" s="31">
        <f>I9/$C$20</f>
        <v>4.5880670145081555E-3</v>
      </c>
    </row>
    <row r="10" spans="2:11" x14ac:dyDescent="0.25">
      <c r="B10" s="26" t="s">
        <v>701</v>
      </c>
      <c r="C10" s="28">
        <f>AJ!H25/1000</f>
        <v>141122.75062999999</v>
      </c>
      <c r="D10" s="29">
        <v>33797.199999999997</v>
      </c>
      <c r="E10" s="29">
        <v>107.05200000000001</v>
      </c>
      <c r="F10" s="29">
        <v>0</v>
      </c>
      <c r="G10" s="29">
        <v>0</v>
      </c>
      <c r="H10" s="29">
        <v>0</v>
      </c>
      <c r="I10" s="32">
        <f t="shared" si="2"/>
        <v>33904.252</v>
      </c>
      <c r="J10" s="31">
        <f t="shared" ref="J10:J20" si="3">I10/C10</f>
        <v>0.24024653607334526</v>
      </c>
      <c r="K10" s="31">
        <f t="shared" si="1"/>
        <v>1.5121096871079227E-2</v>
      </c>
    </row>
    <row r="11" spans="2:11" x14ac:dyDescent="0.25">
      <c r="B11" s="26" t="s">
        <v>702</v>
      </c>
      <c r="C11" s="28">
        <f>UPI!H21/1000</f>
        <v>81651.096120000002</v>
      </c>
      <c r="D11" s="29">
        <f>UPI!K18/1000</f>
        <v>32425.557860000008</v>
      </c>
      <c r="E11" s="29">
        <v>0</v>
      </c>
      <c r="F11" s="29">
        <v>0</v>
      </c>
      <c r="G11" s="29">
        <v>0</v>
      </c>
      <c r="H11" s="29">
        <v>0</v>
      </c>
      <c r="I11" s="32">
        <f t="shared" si="2"/>
        <v>32425.557860000008</v>
      </c>
      <c r="J11" s="31">
        <f t="shared" si="3"/>
        <v>0.3971233627083855</v>
      </c>
      <c r="K11" s="31">
        <f t="shared" si="1"/>
        <v>1.4461607986509908E-2</v>
      </c>
    </row>
    <row r="12" spans="2:11" x14ac:dyDescent="0.25">
      <c r="B12" s="26" t="s">
        <v>703</v>
      </c>
      <c r="C12" s="28">
        <f>UA!H53/1000</f>
        <v>533063.38839999994</v>
      </c>
      <c r="D12" s="29">
        <f>UA!K18/1000</f>
        <v>68829.678849999997</v>
      </c>
      <c r="E12" s="29">
        <f>UA!K39/1000</f>
        <v>174457.40592999998</v>
      </c>
      <c r="F12" s="29">
        <f>UA!K46/1000</f>
        <v>3122.7465400000001</v>
      </c>
      <c r="G12" s="29">
        <v>0</v>
      </c>
      <c r="H12" s="29">
        <f>UA!K51/1000</f>
        <v>31203.547569999999</v>
      </c>
      <c r="I12" s="32">
        <f t="shared" si="2"/>
        <v>277613.37888999999</v>
      </c>
      <c r="J12" s="31">
        <f t="shared" si="3"/>
        <v>0.52078868091703301</v>
      </c>
      <c r="K12" s="31">
        <f t="shared" si="1"/>
        <v>0.12381393327607731</v>
      </c>
    </row>
    <row r="13" spans="2:11" x14ac:dyDescent="0.25">
      <c r="B13" s="26" t="s">
        <v>704</v>
      </c>
      <c r="C13" s="28">
        <f>Archivo!H25/1000</f>
        <v>177684.06162999998</v>
      </c>
      <c r="D13" s="29">
        <f>Archivo!K19/1000</f>
        <v>11587.418320000001</v>
      </c>
      <c r="E13" s="29">
        <f>Archivo!K21/1000</f>
        <v>517.85699999999997</v>
      </c>
      <c r="F13" s="29">
        <f>Archivo!I22/1000</f>
        <v>66.844999999999999</v>
      </c>
      <c r="G13" s="29">
        <f>Archivo!I23/1000</f>
        <v>158</v>
      </c>
      <c r="H13" s="29">
        <v>0</v>
      </c>
      <c r="I13" s="32">
        <f t="shared" si="2"/>
        <v>12330.12032</v>
      </c>
      <c r="J13" s="31">
        <f t="shared" si="3"/>
        <v>6.9393507818813815E-2</v>
      </c>
      <c r="K13" s="31">
        <f t="shared" si="1"/>
        <v>5.4991611019993124E-3</v>
      </c>
    </row>
    <row r="14" spans="2:11" x14ac:dyDescent="0.25">
      <c r="B14" s="26" t="s">
        <v>705</v>
      </c>
      <c r="C14" s="28">
        <f>UTIC!H28/1000</f>
        <v>272136.56448</v>
      </c>
      <c r="D14" s="33">
        <f>UTIC!K18/1000</f>
        <v>35070.302490000002</v>
      </c>
      <c r="E14" s="29">
        <f>UTIC!K22/1000</f>
        <v>39887.099190000008</v>
      </c>
      <c r="F14" s="29">
        <f>UTIC!K23/1000</f>
        <v>23.84</v>
      </c>
      <c r="G14" s="29"/>
      <c r="H14" s="29">
        <v>0</v>
      </c>
      <c r="I14" s="32">
        <f t="shared" si="2"/>
        <v>74981.241680000006</v>
      </c>
      <c r="J14" s="31">
        <f t="shared" si="3"/>
        <v>0.2755279939073037</v>
      </c>
      <c r="K14" s="31">
        <f t="shared" si="1"/>
        <v>3.344119253706241E-2</v>
      </c>
    </row>
    <row r="15" spans="2:11" x14ac:dyDescent="0.25">
      <c r="B15" s="26" t="s">
        <v>706</v>
      </c>
      <c r="C15" s="34">
        <f>AI!H25/1000</f>
        <v>75291.178740000003</v>
      </c>
      <c r="D15" s="29">
        <f>AI!K18/1000</f>
        <v>31584.203649999999</v>
      </c>
      <c r="E15" s="29">
        <v>0</v>
      </c>
      <c r="F15" s="29">
        <v>0</v>
      </c>
      <c r="G15" s="29">
        <v>0</v>
      </c>
      <c r="H15" s="29">
        <v>0</v>
      </c>
      <c r="I15" s="32">
        <f t="shared" si="2"/>
        <v>31584.203649999999</v>
      </c>
      <c r="J15" s="31">
        <f t="shared" si="3"/>
        <v>0.41949407857019289</v>
      </c>
      <c r="K15" s="31">
        <f t="shared" si="1"/>
        <v>1.4086368960080408E-2</v>
      </c>
    </row>
    <row r="16" spans="2:11" x14ac:dyDescent="0.25">
      <c r="B16" s="26" t="s">
        <v>707</v>
      </c>
      <c r="C16" s="28">
        <f>Contraloria!H20/1000</f>
        <v>28902.842909999999</v>
      </c>
      <c r="D16" s="29">
        <f>Contraloria!K17/1000</f>
        <v>12807.566720000003</v>
      </c>
      <c r="E16" s="29">
        <f>Contraloria!I18/1000</f>
        <v>310</v>
      </c>
      <c r="F16" s="29"/>
      <c r="G16" s="29"/>
      <c r="H16" s="29"/>
      <c r="I16" s="32">
        <f t="shared" si="2"/>
        <v>13117.566720000003</v>
      </c>
      <c r="J16" s="31">
        <f t="shared" si="3"/>
        <v>0.45385039668404031</v>
      </c>
      <c r="K16" s="31">
        <f t="shared" si="1"/>
        <v>5.8503575624073651E-3</v>
      </c>
    </row>
    <row r="17" spans="2:11" x14ac:dyDescent="0.25">
      <c r="B17" s="26" t="s">
        <v>708</v>
      </c>
      <c r="C17" s="28">
        <v>153419.21</v>
      </c>
      <c r="D17" s="29">
        <f>USN!K18/1000</f>
        <v>54809.919399999992</v>
      </c>
      <c r="E17" s="29">
        <v>0</v>
      </c>
      <c r="F17" s="29">
        <v>1100.26</v>
      </c>
      <c r="G17" s="29">
        <v>0</v>
      </c>
      <c r="H17" s="29">
        <v>0</v>
      </c>
      <c r="I17" s="32">
        <f t="shared" si="2"/>
        <v>55910.179399999994</v>
      </c>
      <c r="J17" s="31">
        <f t="shared" si="3"/>
        <v>0.36442750161469345</v>
      </c>
      <c r="K17" s="31">
        <f t="shared" si="1"/>
        <v>2.4935610990232674E-2</v>
      </c>
    </row>
    <row r="18" spans="2:11" x14ac:dyDescent="0.25">
      <c r="B18" s="26" t="s">
        <v>709</v>
      </c>
      <c r="C18" s="28">
        <f>UFN!H30/1000</f>
        <v>310565.77113999985</v>
      </c>
      <c r="D18" s="29">
        <f>UFN!K18/1000</f>
        <v>109507.57199999999</v>
      </c>
      <c r="E18" s="29">
        <f>UFN!K24/1000</f>
        <v>1702.0416499999999</v>
      </c>
      <c r="F18" s="29">
        <f>UFN!K27/1000</f>
        <v>483.28020000000004</v>
      </c>
      <c r="G18" s="29">
        <v>0</v>
      </c>
      <c r="H18" s="29">
        <v>0</v>
      </c>
      <c r="I18" s="32">
        <f t="shared" si="2"/>
        <v>111692.89384999998</v>
      </c>
      <c r="J18" s="31">
        <f t="shared" si="3"/>
        <v>0.35964328406188062</v>
      </c>
      <c r="K18" s="31">
        <f t="shared" si="1"/>
        <v>4.9814373362875516E-2</v>
      </c>
    </row>
    <row r="19" spans="2:11" x14ac:dyDescent="0.25">
      <c r="B19" s="26" t="s">
        <v>710</v>
      </c>
      <c r="C19" s="28">
        <f>ULN!H25/1000</f>
        <v>205216.49205999999</v>
      </c>
      <c r="D19" s="29">
        <f>ULN!K18/1000</f>
        <v>96781.58498</v>
      </c>
      <c r="E19" s="29">
        <f>ULN!K23/1000</f>
        <v>3.61</v>
      </c>
      <c r="F19" s="29">
        <v>0</v>
      </c>
      <c r="G19" s="29">
        <v>0</v>
      </c>
      <c r="H19" s="29">
        <v>0</v>
      </c>
      <c r="I19" s="32">
        <f t="shared" si="2"/>
        <v>96785.19498</v>
      </c>
      <c r="J19" s="31">
        <f t="shared" si="3"/>
        <v>0.47162483876638195</v>
      </c>
      <c r="K19" s="31">
        <f t="shared" si="1"/>
        <v>4.3165627396200064E-2</v>
      </c>
    </row>
    <row r="20" spans="2:11" x14ac:dyDescent="0.25">
      <c r="B20" s="26" t="s">
        <v>711</v>
      </c>
      <c r="C20" s="35">
        <f>SUM(C7:C19)</f>
        <v>2242182.0512799993</v>
      </c>
      <c r="D20" s="30">
        <f t="shared" ref="D20:H20" si="4">SUM(D7:D19)</f>
        <v>551110.54602999997</v>
      </c>
      <c r="E20" s="30">
        <f t="shared" si="4"/>
        <v>227232.42141999997</v>
      </c>
      <c r="F20" s="30">
        <f t="shared" si="4"/>
        <v>5025.97174</v>
      </c>
      <c r="G20" s="30">
        <f t="shared" si="4"/>
        <v>316</v>
      </c>
      <c r="H20" s="30">
        <f t="shared" si="4"/>
        <v>31203.547569999999</v>
      </c>
      <c r="I20" s="30">
        <f>SUM(I7:I19)</f>
        <v>814888.48676</v>
      </c>
      <c r="J20" s="31">
        <f t="shared" si="3"/>
        <v>0.36343546961086537</v>
      </c>
      <c r="K20" s="31">
        <f>SUM(K7:K19)</f>
        <v>0.36343546961086537</v>
      </c>
    </row>
    <row r="22" spans="2:11" x14ac:dyDescent="0.25">
      <c r="B22" s="26" t="s">
        <v>712</v>
      </c>
      <c r="C22" s="26"/>
      <c r="D22" s="31">
        <f>D20/$I$20</f>
        <v>0.67630179464336004</v>
      </c>
      <c r="E22" s="31">
        <f t="shared" ref="E22:H22" si="5">E20/$I$20</f>
        <v>0.27885094109437847</v>
      </c>
      <c r="F22" s="31">
        <f t="shared" si="5"/>
        <v>6.1676803902130026E-3</v>
      </c>
      <c r="G22" s="31">
        <f t="shared" si="5"/>
        <v>3.8778312018668628E-4</v>
      </c>
      <c r="H22" s="31">
        <f t="shared" si="5"/>
        <v>3.8291800751861685E-2</v>
      </c>
      <c r="I22" s="31">
        <f>SUM(D22:H22)</f>
        <v>0.99999999999999989</v>
      </c>
    </row>
    <row r="23" spans="2:11" x14ac:dyDescent="0.25">
      <c r="D23" s="36"/>
      <c r="E23" s="36"/>
      <c r="F23" s="36"/>
      <c r="G23" s="36"/>
      <c r="H23" s="36"/>
      <c r="I23" s="36"/>
    </row>
    <row r="25" spans="2:11" x14ac:dyDescent="0.25">
      <c r="B25" t="s">
        <v>713</v>
      </c>
    </row>
    <row r="26" spans="2:11" x14ac:dyDescent="0.25">
      <c r="F26" s="37"/>
    </row>
    <row r="27" spans="2:11" hidden="1" x14ac:dyDescent="0.25">
      <c r="B27" t="s">
        <v>714</v>
      </c>
      <c r="F27" s="37"/>
    </row>
    <row r="28" spans="2:11" x14ac:dyDescent="0.25">
      <c r="F28" s="37"/>
    </row>
    <row r="29" spans="2:11" x14ac:dyDescent="0.25">
      <c r="F29" s="37"/>
    </row>
    <row r="30" spans="2:11" x14ac:dyDescent="0.25">
      <c r="F30" s="37"/>
    </row>
    <row r="31" spans="2:11" x14ac:dyDescent="0.25">
      <c r="F31" s="37"/>
    </row>
    <row r="32" spans="2:11" x14ac:dyDescent="0.25">
      <c r="F32" s="37"/>
    </row>
    <row r="33" spans="6:6" x14ac:dyDescent="0.25">
      <c r="F33" s="37"/>
    </row>
    <row r="34" spans="6:6" x14ac:dyDescent="0.25">
      <c r="F34" s="37"/>
    </row>
    <row r="35" spans="6:6" x14ac:dyDescent="0.25">
      <c r="F35" s="37"/>
    </row>
    <row r="36" spans="6:6" x14ac:dyDescent="0.25">
      <c r="F36" s="37"/>
    </row>
    <row r="37" spans="6:6" x14ac:dyDescent="0.25">
      <c r="F37" s="37"/>
    </row>
  </sheetData>
  <mergeCells count="5">
    <mergeCell ref="B2:K2"/>
    <mergeCell ref="B3:K3"/>
    <mergeCell ref="B4:K4"/>
    <mergeCell ref="D5:I5"/>
    <mergeCell ref="J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C1" workbookViewId="0">
      <selection activeCell="I3" sqref="I3:I19"/>
    </sheetView>
  </sheetViews>
  <sheetFormatPr baseColWidth="10" defaultRowHeight="15" x14ac:dyDescent="0.25"/>
  <cols>
    <col min="3" max="3" width="14" bestFit="1" customWidth="1"/>
    <col min="4" max="4" width="10" bestFit="1" customWidth="1"/>
    <col min="5" max="5" width="70.5703125" bestFit="1" customWidth="1"/>
    <col min="6" max="9" width="21.28515625" bestFit="1" customWidth="1"/>
    <col min="10" max="10" width="16.140625" bestFit="1" customWidth="1"/>
  </cols>
  <sheetData>
    <row r="1" spans="1:10" ht="18.75" x14ac:dyDescent="0.3">
      <c r="A1" s="57" t="s">
        <v>718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14</v>
      </c>
      <c r="D3" s="43" t="s">
        <v>666</v>
      </c>
      <c r="E3" s="43" t="s">
        <v>15</v>
      </c>
      <c r="F3" s="44">
        <v>52635812.32</v>
      </c>
      <c r="G3" s="44">
        <v>0</v>
      </c>
      <c r="H3" s="44">
        <v>52635812.32</v>
      </c>
      <c r="I3" s="44">
        <v>18441336</v>
      </c>
      <c r="J3" s="45">
        <v>0.35035720334067794</v>
      </c>
    </row>
    <row r="4" spans="1:10" x14ac:dyDescent="0.25">
      <c r="A4" s="42">
        <v>2</v>
      </c>
      <c r="B4" s="43" t="s">
        <v>13</v>
      </c>
      <c r="C4" s="43" t="s">
        <v>40</v>
      </c>
      <c r="D4" s="43" t="s">
        <v>666</v>
      </c>
      <c r="E4" s="43" t="s">
        <v>41</v>
      </c>
      <c r="F4" s="44">
        <v>1620000</v>
      </c>
      <c r="G4" s="44">
        <v>0</v>
      </c>
      <c r="H4" s="44">
        <v>1620000</v>
      </c>
      <c r="I4" s="44">
        <v>0</v>
      </c>
      <c r="J4" s="45">
        <v>0</v>
      </c>
    </row>
    <row r="5" spans="1:10" x14ac:dyDescent="0.25">
      <c r="A5" s="42">
        <v>2</v>
      </c>
      <c r="B5" s="43" t="s">
        <v>13</v>
      </c>
      <c r="C5" s="43" t="s">
        <v>64</v>
      </c>
      <c r="D5" s="43" t="s">
        <v>666</v>
      </c>
      <c r="E5" s="43" t="s">
        <v>65</v>
      </c>
      <c r="F5" s="44">
        <v>6017086.5700000003</v>
      </c>
      <c r="G5" s="44">
        <v>0</v>
      </c>
      <c r="H5" s="44">
        <v>6017086.5700000003</v>
      </c>
      <c r="I5" s="44">
        <v>472479.63</v>
      </c>
      <c r="J5" s="45">
        <v>7.8522990238446902E-2</v>
      </c>
    </row>
    <row r="6" spans="1:10" x14ac:dyDescent="0.25">
      <c r="A6" s="42">
        <v>2</v>
      </c>
      <c r="B6" s="43" t="s">
        <v>13</v>
      </c>
      <c r="C6" s="43" t="s">
        <v>66</v>
      </c>
      <c r="D6" s="43" t="s">
        <v>666</v>
      </c>
      <c r="E6" s="43" t="s">
        <v>67</v>
      </c>
      <c r="F6" s="44">
        <v>16720672.25</v>
      </c>
      <c r="G6" s="44">
        <v>2379184</v>
      </c>
      <c r="H6" s="44">
        <v>19099856.25</v>
      </c>
      <c r="I6" s="44">
        <v>7256549</v>
      </c>
      <c r="J6" s="45">
        <v>0.37992689081102377</v>
      </c>
    </row>
    <row r="7" spans="1:10" x14ac:dyDescent="0.25">
      <c r="A7" s="42">
        <v>2</v>
      </c>
      <c r="B7" s="43" t="s">
        <v>13</v>
      </c>
      <c r="C7" s="43" t="s">
        <v>90</v>
      </c>
      <c r="D7" s="43" t="s">
        <v>666</v>
      </c>
      <c r="E7" s="43" t="s">
        <v>91</v>
      </c>
      <c r="F7" s="44">
        <v>26074937.25</v>
      </c>
      <c r="G7" s="44">
        <v>0</v>
      </c>
      <c r="H7" s="44">
        <v>26074937.25</v>
      </c>
      <c r="I7" s="44">
        <v>8282703</v>
      </c>
      <c r="J7" s="45">
        <v>0.31764996864949313</v>
      </c>
    </row>
    <row r="8" spans="1:10" x14ac:dyDescent="0.25">
      <c r="A8" s="42">
        <v>2</v>
      </c>
      <c r="B8" s="43" t="s">
        <v>13</v>
      </c>
      <c r="C8" s="43" t="s">
        <v>114</v>
      </c>
      <c r="D8" s="43" t="s">
        <v>666</v>
      </c>
      <c r="E8" s="43" t="s">
        <v>115</v>
      </c>
      <c r="F8" s="44">
        <v>9544358.4100000001</v>
      </c>
      <c r="G8" s="44">
        <v>0</v>
      </c>
      <c r="H8" s="44">
        <v>9544358.4100000001</v>
      </c>
      <c r="I8" s="44">
        <v>0</v>
      </c>
      <c r="J8" s="45">
        <v>0</v>
      </c>
    </row>
    <row r="9" spans="1:10" x14ac:dyDescent="0.25">
      <c r="A9" s="42">
        <v>2</v>
      </c>
      <c r="B9" s="43" t="s">
        <v>13</v>
      </c>
      <c r="C9" s="43" t="s">
        <v>138</v>
      </c>
      <c r="D9" s="43" t="s">
        <v>666</v>
      </c>
      <c r="E9" s="43" t="s">
        <v>139</v>
      </c>
      <c r="F9" s="44">
        <v>8810448.0899999999</v>
      </c>
      <c r="G9" s="44">
        <v>0</v>
      </c>
      <c r="H9" s="44">
        <v>8810448.0899999999</v>
      </c>
      <c r="I9" s="44">
        <v>5614640</v>
      </c>
      <c r="J9" s="45">
        <v>0.63727065214454948</v>
      </c>
    </row>
    <row r="10" spans="1:10" x14ac:dyDescent="0.25">
      <c r="A10" s="42">
        <v>2</v>
      </c>
      <c r="B10" s="43" t="s">
        <v>13</v>
      </c>
      <c r="C10" s="43" t="s">
        <v>162</v>
      </c>
      <c r="D10" s="43" t="s">
        <v>666</v>
      </c>
      <c r="E10" s="43" t="s">
        <v>163</v>
      </c>
      <c r="F10" s="44">
        <v>2699175.75</v>
      </c>
      <c r="G10" s="44">
        <v>353890</v>
      </c>
      <c r="H10" s="44">
        <v>3053065.75</v>
      </c>
      <c r="I10" s="44">
        <v>1059231</v>
      </c>
      <c r="J10" s="45">
        <v>0.34694012076222075</v>
      </c>
    </row>
    <row r="11" spans="1:10" x14ac:dyDescent="0.25">
      <c r="A11" s="42">
        <v>2</v>
      </c>
      <c r="B11" s="43" t="s">
        <v>13</v>
      </c>
      <c r="C11" s="43" t="s">
        <v>186</v>
      </c>
      <c r="D11" s="43" t="s">
        <v>666</v>
      </c>
      <c r="E11" s="43" t="s">
        <v>187</v>
      </c>
      <c r="F11" s="44">
        <v>16419046.35</v>
      </c>
      <c r="G11" s="44">
        <v>0</v>
      </c>
      <c r="H11" s="44">
        <v>16419046.35</v>
      </c>
      <c r="I11" s="44">
        <v>5756469.7699999996</v>
      </c>
      <c r="J11" s="45">
        <v>0.35059708385560406</v>
      </c>
    </row>
    <row r="12" spans="1:10" x14ac:dyDescent="0.25">
      <c r="A12" s="42">
        <v>2</v>
      </c>
      <c r="B12" s="43" t="s">
        <v>13</v>
      </c>
      <c r="C12" s="43" t="s">
        <v>210</v>
      </c>
      <c r="D12" s="43" t="s">
        <v>666</v>
      </c>
      <c r="E12" s="43" t="s">
        <v>211</v>
      </c>
      <c r="F12" s="44">
        <v>572890.66</v>
      </c>
      <c r="G12" s="44">
        <v>0</v>
      </c>
      <c r="H12" s="44">
        <v>572890.66</v>
      </c>
      <c r="I12" s="44">
        <v>200853.79</v>
      </c>
      <c r="J12" s="45">
        <v>0.350597075539685</v>
      </c>
    </row>
    <row r="13" spans="1:10" x14ac:dyDescent="0.25">
      <c r="A13" s="42">
        <v>2</v>
      </c>
      <c r="B13" s="43" t="s">
        <v>13</v>
      </c>
      <c r="C13" s="43" t="s">
        <v>234</v>
      </c>
      <c r="D13" s="43" t="s">
        <v>666</v>
      </c>
      <c r="E13" s="43" t="s">
        <v>235</v>
      </c>
      <c r="F13" s="44">
        <v>1718671.98</v>
      </c>
      <c r="G13" s="44">
        <v>0</v>
      </c>
      <c r="H13" s="44">
        <v>1718671.98</v>
      </c>
      <c r="I13" s="44">
        <v>602561.4</v>
      </c>
      <c r="J13" s="45">
        <v>0.35059709299502284</v>
      </c>
    </row>
    <row r="14" spans="1:10" x14ac:dyDescent="0.25">
      <c r="A14" s="42">
        <v>2</v>
      </c>
      <c r="B14" s="43" t="s">
        <v>13</v>
      </c>
      <c r="C14" s="43" t="s">
        <v>258</v>
      </c>
      <c r="D14" s="43" t="s">
        <v>666</v>
      </c>
      <c r="E14" s="43" t="s">
        <v>259</v>
      </c>
      <c r="F14" s="44">
        <v>5728906.6100000003</v>
      </c>
      <c r="G14" s="44">
        <v>0</v>
      </c>
      <c r="H14" s="44">
        <v>5728906.6100000003</v>
      </c>
      <c r="I14" s="44">
        <v>2008537.96</v>
      </c>
      <c r="J14" s="45">
        <v>0.35059708540090861</v>
      </c>
    </row>
    <row r="15" spans="1:10" x14ac:dyDescent="0.25">
      <c r="A15" s="42">
        <v>2</v>
      </c>
      <c r="B15" s="43" t="s">
        <v>13</v>
      </c>
      <c r="C15" s="43" t="s">
        <v>282</v>
      </c>
      <c r="D15" s="43" t="s">
        <v>666</v>
      </c>
      <c r="E15" s="43" t="s">
        <v>283</v>
      </c>
      <c r="F15" s="44">
        <v>286445.33</v>
      </c>
      <c r="G15" s="44">
        <v>0</v>
      </c>
      <c r="H15" s="44">
        <v>286445.33</v>
      </c>
      <c r="I15" s="44">
        <v>99605</v>
      </c>
      <c r="J15" s="45">
        <v>0.34772778456538284</v>
      </c>
    </row>
    <row r="16" spans="1:10" x14ac:dyDescent="0.25">
      <c r="A16" s="42">
        <v>2</v>
      </c>
      <c r="B16" s="43" t="s">
        <v>13</v>
      </c>
      <c r="C16" s="43" t="s">
        <v>306</v>
      </c>
      <c r="D16" s="43" t="s">
        <v>666</v>
      </c>
      <c r="E16" s="43" t="s">
        <v>307</v>
      </c>
      <c r="F16" s="44">
        <v>286445.33</v>
      </c>
      <c r="G16" s="44">
        <v>0</v>
      </c>
      <c r="H16" s="44">
        <v>286445.33</v>
      </c>
      <c r="I16" s="44">
        <v>97961.21</v>
      </c>
      <c r="J16" s="45">
        <v>0.34198920261677856</v>
      </c>
    </row>
    <row r="17" spans="1:10" x14ac:dyDescent="0.25">
      <c r="A17" s="42">
        <v>2</v>
      </c>
      <c r="B17" s="43" t="s">
        <v>13</v>
      </c>
      <c r="C17" s="43" t="s">
        <v>330</v>
      </c>
      <c r="D17" s="43" t="s">
        <v>666</v>
      </c>
      <c r="E17" s="43" t="s">
        <v>331</v>
      </c>
      <c r="F17" s="44">
        <v>1718671.98</v>
      </c>
      <c r="G17" s="44">
        <v>0</v>
      </c>
      <c r="H17" s="44">
        <v>1718671.98</v>
      </c>
      <c r="I17" s="44">
        <v>605848.97</v>
      </c>
      <c r="J17" s="45">
        <v>0.35250994782611161</v>
      </c>
    </row>
    <row r="18" spans="1:10" x14ac:dyDescent="0.25">
      <c r="A18" s="42">
        <v>2</v>
      </c>
      <c r="B18" s="43" t="s">
        <v>13</v>
      </c>
      <c r="C18" s="43" t="s">
        <v>354</v>
      </c>
      <c r="D18" s="43" t="s">
        <v>666</v>
      </c>
      <c r="E18" s="43" t="s">
        <v>355</v>
      </c>
      <c r="F18" s="44">
        <v>3437343.97</v>
      </c>
      <c r="G18" s="44">
        <v>0</v>
      </c>
      <c r="H18" s="44">
        <v>3437343.97</v>
      </c>
      <c r="I18" s="44">
        <v>1213258.3600000001</v>
      </c>
      <c r="J18" s="45">
        <v>0.352963907769754</v>
      </c>
    </row>
    <row r="19" spans="1:10" x14ac:dyDescent="0.25">
      <c r="A19" s="42">
        <v>2</v>
      </c>
      <c r="B19" s="43" t="s">
        <v>13</v>
      </c>
      <c r="C19" s="43" t="s">
        <v>378</v>
      </c>
      <c r="D19" s="43" t="s">
        <v>666</v>
      </c>
      <c r="E19" s="43" t="s">
        <v>379</v>
      </c>
      <c r="F19" s="44">
        <v>7252795.7699999996</v>
      </c>
      <c r="G19" s="44">
        <v>0</v>
      </c>
      <c r="H19" s="44">
        <v>7252795.7699999996</v>
      </c>
      <c r="I19" s="44">
        <v>2206225.16</v>
      </c>
      <c r="J19" s="45">
        <v>0.30418961597204885</v>
      </c>
    </row>
    <row r="20" spans="1:10" x14ac:dyDescent="0.25">
      <c r="A20" s="42">
        <v>2</v>
      </c>
      <c r="B20" s="43" t="s">
        <v>13</v>
      </c>
      <c r="C20" s="43" t="s">
        <v>424</v>
      </c>
      <c r="D20" s="43" t="s">
        <v>666</v>
      </c>
      <c r="E20" s="43" t="s">
        <v>425</v>
      </c>
      <c r="F20" s="44">
        <v>5000000</v>
      </c>
      <c r="G20" s="44">
        <v>0</v>
      </c>
      <c r="H20" s="44">
        <v>5000000</v>
      </c>
      <c r="I20" s="44">
        <v>453560</v>
      </c>
      <c r="J20" s="45">
        <v>9.0712000000000001E-2</v>
      </c>
    </row>
    <row r="21" spans="1:10" x14ac:dyDescent="0.25">
      <c r="A21" s="42">
        <v>2</v>
      </c>
      <c r="B21" s="43" t="s">
        <v>13</v>
      </c>
      <c r="C21" s="43" t="s">
        <v>436</v>
      </c>
      <c r="D21" s="43" t="s">
        <v>666</v>
      </c>
      <c r="E21" s="43" t="s">
        <v>437</v>
      </c>
      <c r="F21" s="44">
        <v>2350000</v>
      </c>
      <c r="G21" s="44">
        <v>0</v>
      </c>
      <c r="H21" s="44">
        <v>2350000</v>
      </c>
      <c r="I21" s="44">
        <v>1205476.3</v>
      </c>
      <c r="J21" s="45">
        <v>0.51296863829787231</v>
      </c>
    </row>
    <row r="22" spans="1:10" x14ac:dyDescent="0.25">
      <c r="A22" s="42">
        <v>2</v>
      </c>
      <c r="B22" s="43" t="s">
        <v>13</v>
      </c>
      <c r="C22" s="43" t="s">
        <v>452</v>
      </c>
      <c r="D22" s="43" t="s">
        <v>666</v>
      </c>
      <c r="E22" s="43" t="s">
        <v>453</v>
      </c>
      <c r="F22" s="44">
        <v>7000000</v>
      </c>
      <c r="G22" s="44">
        <v>0</v>
      </c>
      <c r="H22" s="44">
        <v>7000000</v>
      </c>
      <c r="I22" s="44">
        <v>0</v>
      </c>
      <c r="J22" s="45">
        <v>0</v>
      </c>
    </row>
    <row r="23" spans="1:10" x14ac:dyDescent="0.25">
      <c r="A23" s="42">
        <v>2</v>
      </c>
      <c r="B23" s="43" t="s">
        <v>13</v>
      </c>
      <c r="C23" s="43" t="s">
        <v>506</v>
      </c>
      <c r="D23" s="43" t="s">
        <v>666</v>
      </c>
      <c r="E23" s="43" t="s">
        <v>507</v>
      </c>
      <c r="F23" s="44">
        <v>1645000</v>
      </c>
      <c r="G23" s="44">
        <v>0</v>
      </c>
      <c r="H23" s="44">
        <v>1645000</v>
      </c>
      <c r="I23" s="44">
        <v>0</v>
      </c>
      <c r="J23" s="45">
        <v>0</v>
      </c>
    </row>
    <row r="24" spans="1:10" x14ac:dyDescent="0.25">
      <c r="A24" s="42">
        <v>2</v>
      </c>
      <c r="B24" s="43" t="s">
        <v>13</v>
      </c>
      <c r="C24" s="43" t="s">
        <v>520</v>
      </c>
      <c r="D24" s="43" t="s">
        <v>666</v>
      </c>
      <c r="E24" s="43" t="s">
        <v>521</v>
      </c>
      <c r="F24" s="44">
        <v>4000000</v>
      </c>
      <c r="G24" s="44">
        <v>0</v>
      </c>
      <c r="H24" s="44">
        <v>4000000</v>
      </c>
      <c r="I24" s="44">
        <v>194096.82</v>
      </c>
      <c r="J24" s="45">
        <v>4.8524205000000001E-2</v>
      </c>
    </row>
    <row r="25" spans="1:10" x14ac:dyDescent="0.25">
      <c r="A25" s="42">
        <v>2</v>
      </c>
      <c r="B25" s="43" t="s">
        <v>13</v>
      </c>
      <c r="C25" s="43" t="s">
        <v>524</v>
      </c>
      <c r="D25" s="43" t="s">
        <v>666</v>
      </c>
      <c r="E25" s="43" t="s">
        <v>525</v>
      </c>
      <c r="F25" s="44">
        <v>5500000</v>
      </c>
      <c r="G25" s="44">
        <v>0</v>
      </c>
      <c r="H25" s="44">
        <v>5500000</v>
      </c>
      <c r="I25" s="44">
        <v>302046.62</v>
      </c>
      <c r="J25" s="45">
        <v>5.4917567272727272E-2</v>
      </c>
    </row>
    <row r="26" spans="1:10" x14ac:dyDescent="0.25">
      <c r="A26" s="42">
        <v>2</v>
      </c>
      <c r="B26" s="43" t="s">
        <v>13</v>
      </c>
      <c r="C26" s="43" t="s">
        <v>530</v>
      </c>
      <c r="D26" s="43" t="s">
        <v>666</v>
      </c>
      <c r="E26" s="43" t="s">
        <v>531</v>
      </c>
      <c r="F26" s="44">
        <v>7156000</v>
      </c>
      <c r="G26" s="44">
        <v>0</v>
      </c>
      <c r="H26" s="44">
        <v>7156000</v>
      </c>
      <c r="I26" s="44">
        <v>175000</v>
      </c>
      <c r="J26" s="45">
        <v>2.4455002794857461E-2</v>
      </c>
    </row>
    <row r="27" spans="1:10" x14ac:dyDescent="0.25">
      <c r="A27" s="42">
        <v>2</v>
      </c>
      <c r="B27" s="43" t="s">
        <v>13</v>
      </c>
      <c r="C27" s="43" t="s">
        <v>586</v>
      </c>
      <c r="D27" s="43" t="s">
        <v>666</v>
      </c>
      <c r="E27" s="43" t="s">
        <v>587</v>
      </c>
      <c r="F27" s="44">
        <v>1600000</v>
      </c>
      <c r="G27" s="44">
        <v>0</v>
      </c>
      <c r="H27" s="44">
        <v>1600000</v>
      </c>
      <c r="I27" s="44">
        <v>229917</v>
      </c>
      <c r="J27" s="45">
        <v>0.14369812500000001</v>
      </c>
    </row>
    <row r="28" spans="1:10" x14ac:dyDescent="0.25">
      <c r="A28" s="42">
        <v>2</v>
      </c>
      <c r="B28" s="43" t="s">
        <v>13</v>
      </c>
      <c r="C28" s="43" t="s">
        <v>602</v>
      </c>
      <c r="D28" s="43" t="s">
        <v>666</v>
      </c>
      <c r="E28" s="43" t="s">
        <v>603</v>
      </c>
      <c r="F28" s="44">
        <v>1000000</v>
      </c>
      <c r="G28" s="44">
        <v>0</v>
      </c>
      <c r="H28" s="44">
        <v>1000000</v>
      </c>
      <c r="I28" s="44">
        <v>0</v>
      </c>
      <c r="J28" s="45">
        <v>0</v>
      </c>
    </row>
    <row r="29" spans="1:10" x14ac:dyDescent="0.25">
      <c r="A29" s="42"/>
      <c r="B29" s="43"/>
      <c r="C29" s="43"/>
      <c r="D29" s="43"/>
      <c r="E29" s="39" t="s">
        <v>719</v>
      </c>
      <c r="F29" s="48">
        <f>SUM(F3:F28)</f>
        <v>196794708.62000003</v>
      </c>
      <c r="G29" s="48">
        <f t="shared" ref="G29:I29" si="0">SUM(G3:G28)</f>
        <v>2733074</v>
      </c>
      <c r="H29" s="48">
        <f t="shared" si="0"/>
        <v>199527782.62000003</v>
      </c>
      <c r="I29" s="48">
        <f t="shared" si="0"/>
        <v>56478356.98999998</v>
      </c>
      <c r="J29" s="47">
        <f>I29/H29</f>
        <v>0.28306011447820684</v>
      </c>
    </row>
    <row r="30" spans="1:10" x14ac:dyDescent="0.25">
      <c r="A30" s="42"/>
      <c r="B30" s="43"/>
      <c r="C30" s="43"/>
      <c r="D30" s="43"/>
      <c r="E30" s="43" t="s">
        <v>681</v>
      </c>
      <c r="F30" s="44"/>
      <c r="G30" s="44"/>
      <c r="H30" s="44"/>
      <c r="I30" s="44"/>
      <c r="J30" s="45"/>
    </row>
    <row r="31" spans="1:10" x14ac:dyDescent="0.25">
      <c r="A31" s="42">
        <v>2</v>
      </c>
      <c r="B31" s="43" t="s">
        <v>13</v>
      </c>
      <c r="C31" s="43" t="s">
        <v>648</v>
      </c>
      <c r="D31" s="43" t="s">
        <v>666</v>
      </c>
      <c r="E31" s="43" t="s">
        <v>649</v>
      </c>
      <c r="F31" s="44">
        <v>0</v>
      </c>
      <c r="G31" s="44">
        <v>3206160000</v>
      </c>
      <c r="H31" s="44">
        <v>3206160000</v>
      </c>
      <c r="I31" s="44">
        <v>3014324760</v>
      </c>
      <c r="J31" s="45">
        <v>0.94016666666666671</v>
      </c>
    </row>
    <row r="32" spans="1:10" x14ac:dyDescent="0.25">
      <c r="A32" s="42"/>
      <c r="B32" s="43" t="s">
        <v>660</v>
      </c>
      <c r="C32" s="43" t="s">
        <v>660</v>
      </c>
      <c r="D32" s="43"/>
      <c r="E32" s="43" t="s">
        <v>660</v>
      </c>
      <c r="F32" s="44" t="s">
        <v>662</v>
      </c>
      <c r="G32" s="44" t="s">
        <v>662</v>
      </c>
      <c r="H32" s="44" t="s">
        <v>662</v>
      </c>
      <c r="I32" s="44" t="s">
        <v>662</v>
      </c>
      <c r="J32" s="45" t="s">
        <v>682</v>
      </c>
    </row>
    <row r="33" spans="1:10" x14ac:dyDescent="0.25">
      <c r="A33" s="42"/>
      <c r="B33" s="43" t="s">
        <v>660</v>
      </c>
      <c r="C33" s="43" t="s">
        <v>660</v>
      </c>
      <c r="D33" s="43"/>
      <c r="E33" s="46" t="s">
        <v>717</v>
      </c>
      <c r="F33" s="48">
        <f>F29+F31</f>
        <v>196794708.62000003</v>
      </c>
      <c r="G33" s="48">
        <f t="shared" ref="G33:I33" si="1">G29+G31</f>
        <v>3208893074</v>
      </c>
      <c r="H33" s="48">
        <f t="shared" si="1"/>
        <v>3405687782.6199999</v>
      </c>
      <c r="I33" s="48">
        <f t="shared" si="1"/>
        <v>3070803116.9899998</v>
      </c>
      <c r="J33" s="47">
        <f>I33/H33</f>
        <v>0.90166900579113773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B1" workbookViewId="0">
      <selection activeCell="I3" sqref="I3:I17"/>
    </sheetView>
  </sheetViews>
  <sheetFormatPr baseColWidth="10" defaultRowHeight="15" x14ac:dyDescent="0.25"/>
  <cols>
    <col min="2" max="2" width="9.42578125" customWidth="1"/>
    <col min="3" max="3" width="14" bestFit="1" customWidth="1"/>
    <col min="4" max="4" width="9.5703125" customWidth="1"/>
    <col min="5" max="5" width="70.5703125" bestFit="1" customWidth="1"/>
    <col min="6" max="8" width="21.28515625" bestFit="1" customWidth="1"/>
    <col min="9" max="9" width="16" customWidth="1"/>
    <col min="10" max="10" width="15.42578125" customWidth="1"/>
  </cols>
  <sheetData>
    <row r="1" spans="1:10" ht="18.75" x14ac:dyDescent="0.3">
      <c r="A1" s="57" t="s">
        <v>721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16</v>
      </c>
      <c r="D3" s="43" t="s">
        <v>667</v>
      </c>
      <c r="E3" s="43" t="s">
        <v>17</v>
      </c>
      <c r="F3" s="44">
        <v>8234314.9299999997</v>
      </c>
      <c r="G3" s="44">
        <v>86628</v>
      </c>
      <c r="H3" s="44">
        <v>8320942.9299999997</v>
      </c>
      <c r="I3" s="44">
        <v>4129500</v>
      </c>
      <c r="J3" s="45">
        <v>0.4962778899866821</v>
      </c>
    </row>
    <row r="4" spans="1:10" x14ac:dyDescent="0.25">
      <c r="A4" s="42">
        <v>2</v>
      </c>
      <c r="B4" s="43" t="s">
        <v>13</v>
      </c>
      <c r="C4" s="43" t="s">
        <v>68</v>
      </c>
      <c r="D4" s="43" t="s">
        <v>667</v>
      </c>
      <c r="E4" s="43" t="s">
        <v>69</v>
      </c>
      <c r="F4" s="44">
        <v>159740.69</v>
      </c>
      <c r="G4" s="44">
        <v>991183</v>
      </c>
      <c r="H4" s="44">
        <v>1150923.69</v>
      </c>
      <c r="I4" s="44">
        <v>324973</v>
      </c>
      <c r="J4" s="45">
        <v>0.28235842464933536</v>
      </c>
    </row>
    <row r="5" spans="1:10" x14ac:dyDescent="0.25">
      <c r="A5" s="42">
        <v>2</v>
      </c>
      <c r="B5" s="43" t="s">
        <v>13</v>
      </c>
      <c r="C5" s="43" t="s">
        <v>92</v>
      </c>
      <c r="D5" s="43" t="s">
        <v>667</v>
      </c>
      <c r="E5" s="43" t="s">
        <v>93</v>
      </c>
      <c r="F5" s="44">
        <v>4528873.21</v>
      </c>
      <c r="G5" s="44">
        <v>47645</v>
      </c>
      <c r="H5" s="44">
        <v>4576518.21</v>
      </c>
      <c r="I5" s="44">
        <v>2271229</v>
      </c>
      <c r="J5" s="45">
        <v>0.49627880755225928</v>
      </c>
    </row>
    <row r="6" spans="1:10" x14ac:dyDescent="0.25">
      <c r="A6" s="42">
        <v>2</v>
      </c>
      <c r="B6" s="43" t="s">
        <v>13</v>
      </c>
      <c r="C6" s="43" t="s">
        <v>116</v>
      </c>
      <c r="D6" s="43" t="s">
        <v>667</v>
      </c>
      <c r="E6" s="43" t="s">
        <v>117</v>
      </c>
      <c r="F6" s="44">
        <v>1174718.56</v>
      </c>
      <c r="G6" s="44">
        <v>0</v>
      </c>
      <c r="H6" s="44">
        <v>1174718.56</v>
      </c>
      <c r="I6" s="44">
        <v>0</v>
      </c>
      <c r="J6" s="45">
        <v>0</v>
      </c>
    </row>
    <row r="7" spans="1:10" x14ac:dyDescent="0.25">
      <c r="A7" s="42">
        <v>2</v>
      </c>
      <c r="B7" s="43" t="s">
        <v>13</v>
      </c>
      <c r="C7" s="43" t="s">
        <v>140</v>
      </c>
      <c r="D7" s="43" t="s">
        <v>667</v>
      </c>
      <c r="E7" s="43" t="s">
        <v>141</v>
      </c>
      <c r="F7" s="44">
        <v>1084388.96</v>
      </c>
      <c r="G7" s="44">
        <v>0</v>
      </c>
      <c r="H7" s="44">
        <v>1084388.96</v>
      </c>
      <c r="I7" s="44">
        <v>571702</v>
      </c>
      <c r="J7" s="45">
        <v>0.52721119551051132</v>
      </c>
    </row>
    <row r="8" spans="1:10" x14ac:dyDescent="0.25">
      <c r="A8" s="42">
        <v>2</v>
      </c>
      <c r="B8" s="43" t="s">
        <v>13</v>
      </c>
      <c r="C8" s="43" t="s">
        <v>164</v>
      </c>
      <c r="D8" s="43" t="s">
        <v>667</v>
      </c>
      <c r="E8" s="43" t="s">
        <v>165</v>
      </c>
      <c r="F8" s="44">
        <v>94945.88</v>
      </c>
      <c r="G8" s="44">
        <v>357191</v>
      </c>
      <c r="H8" s="44">
        <v>452136.88</v>
      </c>
      <c r="I8" s="44">
        <v>175020</v>
      </c>
      <c r="J8" s="45">
        <v>0.38709516463244492</v>
      </c>
    </row>
    <row r="9" spans="1:10" x14ac:dyDescent="0.25">
      <c r="A9" s="42">
        <v>2</v>
      </c>
      <c r="B9" s="43" t="s">
        <v>13</v>
      </c>
      <c r="C9" s="43" t="s">
        <v>188</v>
      </c>
      <c r="D9" s="43" t="s">
        <v>667</v>
      </c>
      <c r="E9" s="43" t="s">
        <v>189</v>
      </c>
      <c r="F9" s="44">
        <v>2020854.38</v>
      </c>
      <c r="G9" s="44">
        <v>52285</v>
      </c>
      <c r="H9" s="44">
        <v>2073139.38</v>
      </c>
      <c r="I9" s="44">
        <v>1118350.1200000001</v>
      </c>
      <c r="J9" s="45">
        <v>0.53944762749140396</v>
      </c>
    </row>
    <row r="10" spans="1:10" x14ac:dyDescent="0.25">
      <c r="A10" s="42">
        <v>2</v>
      </c>
      <c r="B10" s="43" t="s">
        <v>13</v>
      </c>
      <c r="C10" s="43" t="s">
        <v>212</v>
      </c>
      <c r="D10" s="43" t="s">
        <v>667</v>
      </c>
      <c r="E10" s="43" t="s">
        <v>213</v>
      </c>
      <c r="F10" s="44">
        <v>70511.320000000007</v>
      </c>
      <c r="G10" s="44">
        <v>1824</v>
      </c>
      <c r="H10" s="44">
        <v>72335.320000000007</v>
      </c>
      <c r="I10" s="44">
        <v>39021.300000000003</v>
      </c>
      <c r="J10" s="45">
        <v>0.53945016072369623</v>
      </c>
    </row>
    <row r="11" spans="1:10" x14ac:dyDescent="0.25">
      <c r="A11" s="42">
        <v>2</v>
      </c>
      <c r="B11" s="43" t="s">
        <v>13</v>
      </c>
      <c r="C11" s="43" t="s">
        <v>236</v>
      </c>
      <c r="D11" s="43" t="s">
        <v>667</v>
      </c>
      <c r="E11" s="43" t="s">
        <v>237</v>
      </c>
      <c r="F11" s="44">
        <v>211533.96</v>
      </c>
      <c r="G11" s="44">
        <v>5473</v>
      </c>
      <c r="H11" s="44">
        <v>217006.96</v>
      </c>
      <c r="I11" s="44">
        <v>117063.87</v>
      </c>
      <c r="J11" s="45">
        <v>0.53944753661357225</v>
      </c>
    </row>
    <row r="12" spans="1:10" x14ac:dyDescent="0.25">
      <c r="A12" s="42">
        <v>2</v>
      </c>
      <c r="B12" s="43" t="s">
        <v>13</v>
      </c>
      <c r="C12" s="43" t="s">
        <v>260</v>
      </c>
      <c r="D12" s="43" t="s">
        <v>667</v>
      </c>
      <c r="E12" s="43" t="s">
        <v>261</v>
      </c>
      <c r="F12" s="44">
        <v>705113.18</v>
      </c>
      <c r="G12" s="44">
        <v>18243</v>
      </c>
      <c r="H12" s="44">
        <v>723356.18</v>
      </c>
      <c r="I12" s="44">
        <v>390212.9</v>
      </c>
      <c r="J12" s="45">
        <v>0.53944780011418436</v>
      </c>
    </row>
    <row r="13" spans="1:10" x14ac:dyDescent="0.25">
      <c r="A13" s="42">
        <v>2</v>
      </c>
      <c r="B13" s="43" t="s">
        <v>13</v>
      </c>
      <c r="C13" s="43" t="s">
        <v>284</v>
      </c>
      <c r="D13" s="43" t="s">
        <v>667</v>
      </c>
      <c r="E13" s="43" t="s">
        <v>285</v>
      </c>
      <c r="F13" s="44">
        <v>35255.660000000003</v>
      </c>
      <c r="G13" s="44">
        <v>912</v>
      </c>
      <c r="H13" s="44">
        <v>36167.660000000003</v>
      </c>
      <c r="I13" s="44">
        <v>19510.650000000001</v>
      </c>
      <c r="J13" s="45">
        <v>0.53945016072369623</v>
      </c>
    </row>
    <row r="14" spans="1:10" x14ac:dyDescent="0.25">
      <c r="A14" s="42">
        <v>2</v>
      </c>
      <c r="B14" s="43" t="s">
        <v>13</v>
      </c>
      <c r="C14" s="43" t="s">
        <v>308</v>
      </c>
      <c r="D14" s="43" t="s">
        <v>667</v>
      </c>
      <c r="E14" s="43" t="s">
        <v>309</v>
      </c>
      <c r="F14" s="44">
        <v>35255.660000000003</v>
      </c>
      <c r="G14" s="44">
        <v>912</v>
      </c>
      <c r="H14" s="44">
        <v>36167.660000000003</v>
      </c>
      <c r="I14" s="44">
        <v>19510.650000000001</v>
      </c>
      <c r="J14" s="45">
        <v>0.53945016072369623</v>
      </c>
    </row>
    <row r="15" spans="1:10" x14ac:dyDescent="0.25">
      <c r="A15" s="42">
        <v>2</v>
      </c>
      <c r="B15" s="43" t="s">
        <v>13</v>
      </c>
      <c r="C15" s="43" t="s">
        <v>332</v>
      </c>
      <c r="D15" s="43" t="s">
        <v>667</v>
      </c>
      <c r="E15" s="43" t="s">
        <v>333</v>
      </c>
      <c r="F15" s="44">
        <v>211533.96</v>
      </c>
      <c r="G15" s="44">
        <v>5473</v>
      </c>
      <c r="H15" s="44">
        <v>217006.96</v>
      </c>
      <c r="I15" s="44">
        <v>117063.87</v>
      </c>
      <c r="J15" s="45">
        <v>0.53944753661357225</v>
      </c>
    </row>
    <row r="16" spans="1:10" x14ac:dyDescent="0.25">
      <c r="A16" s="42">
        <v>2</v>
      </c>
      <c r="B16" s="43" t="s">
        <v>13</v>
      </c>
      <c r="C16" s="43" t="s">
        <v>356</v>
      </c>
      <c r="D16" s="43" t="s">
        <v>667</v>
      </c>
      <c r="E16" s="43" t="s">
        <v>357</v>
      </c>
      <c r="F16" s="44">
        <v>423067.91</v>
      </c>
      <c r="G16" s="44">
        <v>10946</v>
      </c>
      <c r="H16" s="44">
        <v>434013.91</v>
      </c>
      <c r="I16" s="44">
        <v>234127.74</v>
      </c>
      <c r="J16" s="45">
        <v>0.53944754904284065</v>
      </c>
    </row>
    <row r="17" spans="1:10" x14ac:dyDescent="0.25">
      <c r="A17" s="42">
        <v>2</v>
      </c>
      <c r="B17" s="43" t="s">
        <v>13</v>
      </c>
      <c r="C17" s="43" t="s">
        <v>380</v>
      </c>
      <c r="D17" s="43" t="s">
        <v>667</v>
      </c>
      <c r="E17" s="43" t="s">
        <v>381</v>
      </c>
      <c r="F17" s="44">
        <v>892673.29</v>
      </c>
      <c r="G17" s="44">
        <v>23096</v>
      </c>
      <c r="H17" s="44">
        <v>915769.29</v>
      </c>
      <c r="I17" s="44">
        <v>463996.41</v>
      </c>
      <c r="J17" s="45">
        <v>0.50667391347006185</v>
      </c>
    </row>
    <row r="18" spans="1:10" x14ac:dyDescent="0.25">
      <c r="A18" s="42">
        <v>2</v>
      </c>
      <c r="B18" s="43" t="s">
        <v>13</v>
      </c>
      <c r="C18" s="43" t="s">
        <v>426</v>
      </c>
      <c r="D18" s="43" t="s">
        <v>667</v>
      </c>
      <c r="E18" s="43" t="s">
        <v>427</v>
      </c>
      <c r="F18" s="44">
        <v>1500000</v>
      </c>
      <c r="G18" s="44">
        <v>0</v>
      </c>
      <c r="H18" s="44">
        <v>1500000</v>
      </c>
      <c r="I18" s="44">
        <v>0</v>
      </c>
      <c r="J18" s="45">
        <v>0</v>
      </c>
    </row>
    <row r="19" spans="1:10" x14ac:dyDescent="0.25">
      <c r="A19" s="42">
        <v>2</v>
      </c>
      <c r="B19" s="43" t="s">
        <v>13</v>
      </c>
      <c r="C19" s="43" t="s">
        <v>438</v>
      </c>
      <c r="D19" s="43" t="s">
        <v>667</v>
      </c>
      <c r="E19" s="43" t="s">
        <v>439</v>
      </c>
      <c r="F19" s="44">
        <v>300000</v>
      </c>
      <c r="G19" s="44">
        <v>0</v>
      </c>
      <c r="H19" s="44">
        <v>300000</v>
      </c>
      <c r="I19" s="44">
        <v>6660</v>
      </c>
      <c r="J19" s="45">
        <v>2.2200000000000001E-2</v>
      </c>
    </row>
    <row r="20" spans="1:10" x14ac:dyDescent="0.25">
      <c r="A20" s="42">
        <v>2</v>
      </c>
      <c r="B20" s="43" t="s">
        <v>13</v>
      </c>
      <c r="C20" s="43" t="s">
        <v>470</v>
      </c>
      <c r="D20" s="43" t="s">
        <v>667</v>
      </c>
      <c r="E20" s="43" t="s">
        <v>471</v>
      </c>
      <c r="F20" s="44">
        <v>500000</v>
      </c>
      <c r="G20" s="44">
        <v>0</v>
      </c>
      <c r="H20" s="44">
        <v>500000</v>
      </c>
      <c r="I20" s="44">
        <v>0</v>
      </c>
      <c r="J20" s="45">
        <v>0</v>
      </c>
    </row>
    <row r="21" spans="1:10" x14ac:dyDescent="0.25">
      <c r="A21" s="42">
        <v>2</v>
      </c>
      <c r="B21" s="43" t="s">
        <v>13</v>
      </c>
      <c r="C21" s="43" t="s">
        <v>476</v>
      </c>
      <c r="D21" s="43" t="s">
        <v>667</v>
      </c>
      <c r="E21" s="43" t="s">
        <v>477</v>
      </c>
      <c r="F21" s="44">
        <v>15500000</v>
      </c>
      <c r="G21" s="44">
        <v>0</v>
      </c>
      <c r="H21" s="44">
        <v>15500000</v>
      </c>
      <c r="I21" s="44">
        <v>290000</v>
      </c>
      <c r="J21" s="45">
        <v>1.870967741935484E-2</v>
      </c>
    </row>
    <row r="22" spans="1:10" x14ac:dyDescent="0.25">
      <c r="A22" s="42">
        <v>2</v>
      </c>
      <c r="B22" s="43" t="s">
        <v>13</v>
      </c>
      <c r="C22" s="43" t="s">
        <v>532</v>
      </c>
      <c r="D22" s="43" t="s">
        <v>667</v>
      </c>
      <c r="E22" s="43" t="s">
        <v>533</v>
      </c>
      <c r="F22" s="44">
        <v>0</v>
      </c>
      <c r="G22" s="44">
        <v>3000000</v>
      </c>
      <c r="H22" s="44">
        <v>3000000</v>
      </c>
      <c r="I22" s="44">
        <v>0</v>
      </c>
      <c r="J22" s="45">
        <v>0</v>
      </c>
    </row>
    <row r="23" spans="1:10" x14ac:dyDescent="0.25">
      <c r="A23" s="42">
        <v>2</v>
      </c>
      <c r="B23" s="43" t="s">
        <v>13</v>
      </c>
      <c r="C23" s="43" t="s">
        <v>618</v>
      </c>
      <c r="D23" s="43" t="s">
        <v>667</v>
      </c>
      <c r="E23" s="43" t="s">
        <v>619</v>
      </c>
      <c r="F23" s="44">
        <v>250000</v>
      </c>
      <c r="G23" s="44">
        <v>0</v>
      </c>
      <c r="H23" s="44">
        <v>250000</v>
      </c>
      <c r="I23" s="44">
        <v>0</v>
      </c>
      <c r="J23" s="45">
        <v>0</v>
      </c>
    </row>
    <row r="24" spans="1:10" x14ac:dyDescent="0.25">
      <c r="A24" s="42">
        <v>2</v>
      </c>
      <c r="B24" s="43" t="s">
        <v>13</v>
      </c>
      <c r="C24" s="43" t="s">
        <v>640</v>
      </c>
      <c r="D24" s="43" t="s">
        <v>667</v>
      </c>
      <c r="E24" s="43" t="s">
        <v>641</v>
      </c>
      <c r="F24" s="44">
        <v>0</v>
      </c>
      <c r="G24" s="44">
        <v>800000</v>
      </c>
      <c r="H24" s="44">
        <v>800000</v>
      </c>
      <c r="I24" s="44">
        <v>0</v>
      </c>
      <c r="J24" s="45">
        <v>0</v>
      </c>
    </row>
    <row r="25" spans="1:10" x14ac:dyDescent="0.25">
      <c r="A25" s="42"/>
      <c r="B25" s="43" t="s">
        <v>660</v>
      </c>
      <c r="C25" s="43" t="s">
        <v>660</v>
      </c>
      <c r="D25" s="43"/>
      <c r="E25" s="43" t="s">
        <v>660</v>
      </c>
      <c r="F25" s="44" t="s">
        <v>662</v>
      </c>
      <c r="G25" s="44" t="s">
        <v>662</v>
      </c>
      <c r="H25" s="44" t="s">
        <v>662</v>
      </c>
      <c r="I25" s="44" t="s">
        <v>662</v>
      </c>
      <c r="J25" s="45" t="s">
        <v>682</v>
      </c>
    </row>
    <row r="26" spans="1:10" x14ac:dyDescent="0.25">
      <c r="A26" s="42"/>
      <c r="B26" s="43" t="s">
        <v>660</v>
      </c>
      <c r="C26" s="43" t="s">
        <v>660</v>
      </c>
      <c r="D26" s="43"/>
      <c r="E26" s="46" t="s">
        <v>717</v>
      </c>
      <c r="F26" s="48">
        <f>SUM(F3:F25)</f>
        <v>37932781.549999997</v>
      </c>
      <c r="G26" s="48">
        <f t="shared" ref="G26:I26" si="0">SUM(G3:G25)</f>
        <v>5401811</v>
      </c>
      <c r="H26" s="48">
        <f t="shared" si="0"/>
        <v>43334592.549999997</v>
      </c>
      <c r="I26" s="48">
        <f t="shared" si="0"/>
        <v>10287941.510000002</v>
      </c>
      <c r="J26" s="47">
        <f>I26/H26</f>
        <v>0.23740713606871106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C1" workbookViewId="0">
      <selection activeCell="I3" sqref="I3:I18"/>
    </sheetView>
  </sheetViews>
  <sheetFormatPr baseColWidth="10" defaultRowHeight="15" x14ac:dyDescent="0.25"/>
  <cols>
    <col min="3" max="3" width="14" bestFit="1" customWidth="1"/>
    <col min="5" max="5" width="70.5703125" bestFit="1" customWidth="1"/>
    <col min="6" max="9" width="21.28515625" bestFit="1" customWidth="1"/>
    <col min="10" max="10" width="15.42578125" customWidth="1"/>
  </cols>
  <sheetData>
    <row r="1" spans="1:10" ht="18.75" x14ac:dyDescent="0.3">
      <c r="A1" s="57" t="s">
        <v>720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18</v>
      </c>
      <c r="D3" s="43" t="s">
        <v>674</v>
      </c>
      <c r="E3" s="43" t="s">
        <v>19</v>
      </c>
      <c r="F3" s="44">
        <v>46757418.560000002</v>
      </c>
      <c r="G3" s="44">
        <v>0</v>
      </c>
      <c r="H3" s="44">
        <v>46757418.560000002</v>
      </c>
      <c r="I3" s="44">
        <v>12292395</v>
      </c>
      <c r="J3" s="45">
        <v>0.26289721243327763</v>
      </c>
    </row>
    <row r="4" spans="1:10" x14ac:dyDescent="0.25">
      <c r="A4" s="42">
        <v>2</v>
      </c>
      <c r="B4" s="43" t="s">
        <v>13</v>
      </c>
      <c r="C4" s="43" t="s">
        <v>44</v>
      </c>
      <c r="D4" s="43" t="s">
        <v>674</v>
      </c>
      <c r="E4" s="43" t="s">
        <v>45</v>
      </c>
      <c r="F4" s="44">
        <v>1620000</v>
      </c>
      <c r="G4" s="44">
        <v>0</v>
      </c>
      <c r="H4" s="44">
        <v>1620000</v>
      </c>
      <c r="I4" s="44">
        <v>0</v>
      </c>
      <c r="J4" s="45">
        <v>0</v>
      </c>
    </row>
    <row r="5" spans="1:10" x14ac:dyDescent="0.25">
      <c r="A5" s="42">
        <v>2</v>
      </c>
      <c r="B5" s="43" t="s">
        <v>13</v>
      </c>
      <c r="C5" s="43" t="s">
        <v>70</v>
      </c>
      <c r="D5" s="43" t="s">
        <v>674</v>
      </c>
      <c r="E5" s="43" t="s">
        <v>71</v>
      </c>
      <c r="F5" s="44">
        <v>6816859.5999999996</v>
      </c>
      <c r="G5" s="44">
        <v>942647</v>
      </c>
      <c r="H5" s="44">
        <v>7759506.5999999996</v>
      </c>
      <c r="I5" s="44">
        <v>2022424</v>
      </c>
      <c r="J5" s="45">
        <v>0.26063822150753763</v>
      </c>
    </row>
    <row r="6" spans="1:10" x14ac:dyDescent="0.25">
      <c r="A6" s="42">
        <v>2</v>
      </c>
      <c r="B6" s="43" t="s">
        <v>13</v>
      </c>
      <c r="C6" s="43" t="s">
        <v>94</v>
      </c>
      <c r="D6" s="43" t="s">
        <v>674</v>
      </c>
      <c r="E6" s="43" t="s">
        <v>95</v>
      </c>
      <c r="F6" s="44">
        <v>27819014.489999998</v>
      </c>
      <c r="G6" s="44">
        <v>0</v>
      </c>
      <c r="H6" s="44">
        <v>27819014.489999998</v>
      </c>
      <c r="I6" s="44">
        <v>6704797.25</v>
      </c>
      <c r="J6" s="45">
        <v>0.24101490915180154</v>
      </c>
    </row>
    <row r="7" spans="1:10" x14ac:dyDescent="0.25">
      <c r="A7" s="42">
        <v>2</v>
      </c>
      <c r="B7" s="43" t="s">
        <v>13</v>
      </c>
      <c r="C7" s="43" t="s">
        <v>118</v>
      </c>
      <c r="D7" s="43" t="s">
        <v>674</v>
      </c>
      <c r="E7" s="43" t="s">
        <v>119</v>
      </c>
      <c r="F7" s="44">
        <v>7926761.7699999996</v>
      </c>
      <c r="G7" s="44">
        <v>0</v>
      </c>
      <c r="H7" s="44">
        <v>7926761.7699999996</v>
      </c>
      <c r="I7" s="44">
        <v>0</v>
      </c>
      <c r="J7" s="45">
        <v>0</v>
      </c>
    </row>
    <row r="8" spans="1:10" x14ac:dyDescent="0.25">
      <c r="A8" s="42">
        <v>2</v>
      </c>
      <c r="B8" s="43" t="s">
        <v>13</v>
      </c>
      <c r="C8" s="43" t="s">
        <v>142</v>
      </c>
      <c r="D8" s="43" t="s">
        <v>674</v>
      </c>
      <c r="E8" s="43" t="s">
        <v>143</v>
      </c>
      <c r="F8" s="44">
        <v>7317236.0099999998</v>
      </c>
      <c r="G8" s="44">
        <v>0</v>
      </c>
      <c r="H8" s="44">
        <v>7317236.0099999998</v>
      </c>
      <c r="I8" s="44">
        <v>3580546</v>
      </c>
      <c r="J8" s="45">
        <v>0.48933039676548579</v>
      </c>
    </row>
    <row r="9" spans="1:10" x14ac:dyDescent="0.25">
      <c r="A9" s="42">
        <v>2</v>
      </c>
      <c r="B9" s="43" t="s">
        <v>13</v>
      </c>
      <c r="C9" s="43" t="s">
        <v>166</v>
      </c>
      <c r="D9" s="43" t="s">
        <v>674</v>
      </c>
      <c r="E9" s="43" t="s">
        <v>167</v>
      </c>
      <c r="F9" s="44">
        <v>4828676.21</v>
      </c>
      <c r="G9" s="44">
        <v>633090</v>
      </c>
      <c r="H9" s="44">
        <v>5461766.21</v>
      </c>
      <c r="I9" s="44">
        <v>1120759</v>
      </c>
      <c r="J9" s="45">
        <v>0.20520083740457284</v>
      </c>
    </row>
    <row r="10" spans="1:10" x14ac:dyDescent="0.25">
      <c r="A10" s="42">
        <v>2</v>
      </c>
      <c r="B10" s="43" t="s">
        <v>13</v>
      </c>
      <c r="C10" s="43" t="s">
        <v>190</v>
      </c>
      <c r="D10" s="43" t="s">
        <v>674</v>
      </c>
      <c r="E10" s="43" t="s">
        <v>191</v>
      </c>
      <c r="F10" s="44">
        <v>13636314.060000001</v>
      </c>
      <c r="G10" s="44">
        <v>0</v>
      </c>
      <c r="H10" s="44">
        <v>13636314.060000001</v>
      </c>
      <c r="I10" s="44">
        <v>3678801.64</v>
      </c>
      <c r="J10" s="45">
        <v>0.26977976774465695</v>
      </c>
    </row>
    <row r="11" spans="1:10" x14ac:dyDescent="0.25">
      <c r="A11" s="42">
        <v>2</v>
      </c>
      <c r="B11" s="43" t="s">
        <v>13</v>
      </c>
      <c r="C11" s="43" t="s">
        <v>214</v>
      </c>
      <c r="D11" s="43" t="s">
        <v>674</v>
      </c>
      <c r="E11" s="43" t="s">
        <v>215</v>
      </c>
      <c r="F11" s="44">
        <v>475796.02</v>
      </c>
      <c r="G11" s="44">
        <v>0</v>
      </c>
      <c r="H11" s="44">
        <v>475796.02</v>
      </c>
      <c r="I11" s="44">
        <v>128360.16</v>
      </c>
      <c r="J11" s="45">
        <v>0.26977981026407072</v>
      </c>
    </row>
    <row r="12" spans="1:10" x14ac:dyDescent="0.25">
      <c r="A12" s="42">
        <v>2</v>
      </c>
      <c r="B12" s="43" t="s">
        <v>13</v>
      </c>
      <c r="C12" s="43" t="s">
        <v>238</v>
      </c>
      <c r="D12" s="43" t="s">
        <v>674</v>
      </c>
      <c r="E12" s="43" t="s">
        <v>239</v>
      </c>
      <c r="F12" s="44">
        <v>1427388.07</v>
      </c>
      <c r="G12" s="44">
        <v>0</v>
      </c>
      <c r="H12" s="44">
        <v>1427388.07</v>
      </c>
      <c r="I12" s="44">
        <v>385080.44</v>
      </c>
      <c r="J12" s="45">
        <v>0.26977978035083339</v>
      </c>
    </row>
    <row r="13" spans="1:10" x14ac:dyDescent="0.25">
      <c r="A13" s="42">
        <v>2</v>
      </c>
      <c r="B13" s="43" t="s">
        <v>13</v>
      </c>
      <c r="C13" s="43" t="s">
        <v>262</v>
      </c>
      <c r="D13" s="43" t="s">
        <v>674</v>
      </c>
      <c r="E13" s="43" t="s">
        <v>263</v>
      </c>
      <c r="F13" s="44">
        <v>4757960.24</v>
      </c>
      <c r="G13" s="44">
        <v>0</v>
      </c>
      <c r="H13" s="44">
        <v>4757960.24</v>
      </c>
      <c r="I13" s="44">
        <v>1283601.4099999999</v>
      </c>
      <c r="J13" s="45">
        <v>0.269779768062963</v>
      </c>
    </row>
    <row r="14" spans="1:10" x14ac:dyDescent="0.25">
      <c r="A14" s="42">
        <v>2</v>
      </c>
      <c r="B14" s="43" t="s">
        <v>13</v>
      </c>
      <c r="C14" s="43" t="s">
        <v>286</v>
      </c>
      <c r="D14" s="43" t="s">
        <v>674</v>
      </c>
      <c r="E14" s="43" t="s">
        <v>287</v>
      </c>
      <c r="F14" s="44">
        <v>237898.01</v>
      </c>
      <c r="G14" s="44">
        <v>0</v>
      </c>
      <c r="H14" s="44">
        <v>237898.01</v>
      </c>
      <c r="I14" s="44">
        <v>64180.07</v>
      </c>
      <c r="J14" s="45">
        <v>0.26977976822925082</v>
      </c>
    </row>
    <row r="15" spans="1:10" x14ac:dyDescent="0.25">
      <c r="A15" s="42">
        <v>2</v>
      </c>
      <c r="B15" s="43" t="s">
        <v>13</v>
      </c>
      <c r="C15" s="43" t="s">
        <v>310</v>
      </c>
      <c r="D15" s="43" t="s">
        <v>674</v>
      </c>
      <c r="E15" s="43" t="s">
        <v>311</v>
      </c>
      <c r="F15" s="44">
        <v>237898.01</v>
      </c>
      <c r="G15" s="44">
        <v>0</v>
      </c>
      <c r="H15" s="44">
        <v>237898.01</v>
      </c>
      <c r="I15" s="44">
        <v>64180.07</v>
      </c>
      <c r="J15" s="45">
        <v>0.26977976822925082</v>
      </c>
    </row>
    <row r="16" spans="1:10" x14ac:dyDescent="0.25">
      <c r="A16" s="42">
        <v>2</v>
      </c>
      <c r="B16" s="43" t="s">
        <v>13</v>
      </c>
      <c r="C16" s="43" t="s">
        <v>334</v>
      </c>
      <c r="D16" s="43" t="s">
        <v>674</v>
      </c>
      <c r="E16" s="43" t="s">
        <v>335</v>
      </c>
      <c r="F16" s="44">
        <v>1427388.07</v>
      </c>
      <c r="G16" s="44">
        <v>0</v>
      </c>
      <c r="H16" s="44">
        <v>1427388.07</v>
      </c>
      <c r="I16" s="44">
        <v>385080.44</v>
      </c>
      <c r="J16" s="45">
        <v>0.26977978035083339</v>
      </c>
    </row>
    <row r="17" spans="1:10" x14ac:dyDescent="0.25">
      <c r="A17" s="42">
        <v>2</v>
      </c>
      <c r="B17" s="43" t="s">
        <v>13</v>
      </c>
      <c r="C17" s="43" t="s">
        <v>358</v>
      </c>
      <c r="D17" s="43" t="s">
        <v>674</v>
      </c>
      <c r="E17" s="43" t="s">
        <v>359</v>
      </c>
      <c r="F17" s="44">
        <v>2854776.15</v>
      </c>
      <c r="G17" s="44">
        <v>0</v>
      </c>
      <c r="H17" s="44">
        <v>2854776.15</v>
      </c>
      <c r="I17" s="44">
        <v>770160.84</v>
      </c>
      <c r="J17" s="45">
        <v>0.26977976539421489</v>
      </c>
    </row>
    <row r="18" spans="1:10" x14ac:dyDescent="0.25">
      <c r="A18" s="42">
        <v>2</v>
      </c>
      <c r="B18" s="43" t="s">
        <v>13</v>
      </c>
      <c r="C18" s="43" t="s">
        <v>382</v>
      </c>
      <c r="D18" s="43" t="s">
        <v>674</v>
      </c>
      <c r="E18" s="43" t="s">
        <v>383</v>
      </c>
      <c r="F18" s="44">
        <v>6023577.6699999999</v>
      </c>
      <c r="G18" s="44">
        <v>0</v>
      </c>
      <c r="H18" s="44">
        <v>6023577.6699999999</v>
      </c>
      <c r="I18" s="44">
        <v>1317558.56</v>
      </c>
      <c r="J18" s="45">
        <v>0.21873355540213363</v>
      </c>
    </row>
    <row r="19" spans="1:10" x14ac:dyDescent="0.25">
      <c r="A19" s="42">
        <v>2</v>
      </c>
      <c r="B19" s="43" t="s">
        <v>13</v>
      </c>
      <c r="C19" s="43" t="s">
        <v>440</v>
      </c>
      <c r="D19" s="43" t="s">
        <v>674</v>
      </c>
      <c r="E19" s="43" t="s">
        <v>441</v>
      </c>
      <c r="F19" s="44">
        <v>50000</v>
      </c>
      <c r="G19" s="44">
        <v>0</v>
      </c>
      <c r="H19" s="44">
        <v>50000</v>
      </c>
      <c r="I19" s="44">
        <v>5467</v>
      </c>
      <c r="J19" s="45">
        <v>0.10934000000000001</v>
      </c>
    </row>
    <row r="20" spans="1:10" x14ac:dyDescent="0.25">
      <c r="A20" s="42">
        <v>2</v>
      </c>
      <c r="B20" s="43" t="s">
        <v>13</v>
      </c>
      <c r="C20" s="43" t="s">
        <v>496</v>
      </c>
      <c r="D20" s="43" t="s">
        <v>674</v>
      </c>
      <c r="E20" s="43" t="s">
        <v>497</v>
      </c>
      <c r="F20" s="44">
        <v>300000</v>
      </c>
      <c r="G20" s="44">
        <v>0</v>
      </c>
      <c r="H20" s="44">
        <v>300000</v>
      </c>
      <c r="I20" s="44">
        <v>28435</v>
      </c>
      <c r="J20" s="45">
        <v>9.4783333333333331E-2</v>
      </c>
    </row>
    <row r="21" spans="1:10" x14ac:dyDescent="0.25">
      <c r="A21" s="42">
        <v>2</v>
      </c>
      <c r="B21" s="43" t="s">
        <v>13</v>
      </c>
      <c r="C21" s="43" t="s">
        <v>508</v>
      </c>
      <c r="D21" s="43" t="s">
        <v>674</v>
      </c>
      <c r="E21" s="43" t="s">
        <v>509</v>
      </c>
      <c r="F21" s="44">
        <v>1000000</v>
      </c>
      <c r="G21" s="44">
        <v>0</v>
      </c>
      <c r="H21" s="44">
        <v>1000000</v>
      </c>
      <c r="I21" s="44">
        <v>8350</v>
      </c>
      <c r="J21" s="45">
        <v>8.3499999999999998E-3</v>
      </c>
    </row>
    <row r="22" spans="1:10" x14ac:dyDescent="0.25">
      <c r="A22" s="42">
        <v>2</v>
      </c>
      <c r="B22" s="43" t="s">
        <v>13</v>
      </c>
      <c r="C22" s="43" t="s">
        <v>534</v>
      </c>
      <c r="D22" s="43" t="s">
        <v>674</v>
      </c>
      <c r="E22" s="43" t="s">
        <v>535</v>
      </c>
      <c r="F22" s="44">
        <v>4023050.69</v>
      </c>
      <c r="G22" s="44">
        <v>0</v>
      </c>
      <c r="H22" s="44">
        <v>4023050.69</v>
      </c>
      <c r="I22" s="44">
        <v>64800</v>
      </c>
      <c r="J22" s="45">
        <v>1.6107179599071868E-2</v>
      </c>
    </row>
    <row r="23" spans="1:10" x14ac:dyDescent="0.25">
      <c r="A23" s="42">
        <v>2</v>
      </c>
      <c r="B23" s="43" t="s">
        <v>13</v>
      </c>
      <c r="C23" s="43" t="s">
        <v>604</v>
      </c>
      <c r="D23" s="43" t="s">
        <v>674</v>
      </c>
      <c r="E23" s="43" t="s">
        <v>605</v>
      </c>
      <c r="F23" s="44">
        <v>9000</v>
      </c>
      <c r="G23" s="44">
        <v>0</v>
      </c>
      <c r="H23" s="44">
        <v>9000</v>
      </c>
      <c r="I23" s="44">
        <v>0</v>
      </c>
      <c r="J23" s="45">
        <v>0</v>
      </c>
    </row>
    <row r="24" spans="1:10" x14ac:dyDescent="0.25">
      <c r="A24" s="42"/>
      <c r="B24" s="43" t="s">
        <v>660</v>
      </c>
      <c r="C24" s="43" t="s">
        <v>660</v>
      </c>
      <c r="D24" s="43"/>
      <c r="E24" s="43" t="s">
        <v>660</v>
      </c>
      <c r="F24" s="44" t="s">
        <v>662</v>
      </c>
      <c r="G24" s="44" t="s">
        <v>662</v>
      </c>
      <c r="H24" s="44" t="s">
        <v>662</v>
      </c>
      <c r="I24" s="44" t="s">
        <v>662</v>
      </c>
      <c r="J24" s="45" t="s">
        <v>682</v>
      </c>
    </row>
    <row r="25" spans="1:10" x14ac:dyDescent="0.25">
      <c r="A25" s="42"/>
      <c r="B25" s="43" t="s">
        <v>660</v>
      </c>
      <c r="C25" s="43" t="s">
        <v>660</v>
      </c>
      <c r="D25" s="43"/>
      <c r="E25" s="46" t="s">
        <v>717</v>
      </c>
      <c r="F25" s="48">
        <f>SUM(F3:F24)</f>
        <v>139547013.63</v>
      </c>
      <c r="G25" s="48">
        <f>SUM(G3:G24)</f>
        <v>1575737</v>
      </c>
      <c r="H25" s="48">
        <f>SUM(H3:H24)</f>
        <v>141122750.63</v>
      </c>
      <c r="I25" s="48">
        <f>SUM(I3:I24)</f>
        <v>33904976.880000003</v>
      </c>
      <c r="J25" s="47">
        <f>I25/H25</f>
        <v>0.24025167259454233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D1" workbookViewId="0">
      <selection activeCell="I21" sqref="I21"/>
    </sheetView>
  </sheetViews>
  <sheetFormatPr baseColWidth="10" defaultRowHeight="15" x14ac:dyDescent="0.25"/>
  <cols>
    <col min="3" max="3" width="14" bestFit="1" customWidth="1"/>
    <col min="5" max="5" width="70.5703125" bestFit="1" customWidth="1"/>
    <col min="6" max="6" width="21.28515625" bestFit="1" customWidth="1"/>
    <col min="7" max="7" width="18" customWidth="1"/>
    <col min="8" max="9" width="21.28515625" bestFit="1" customWidth="1"/>
    <col min="10" max="10" width="15.42578125" customWidth="1"/>
    <col min="11" max="11" width="12.7109375" bestFit="1" customWidth="1"/>
  </cols>
  <sheetData>
    <row r="1" spans="1:10" ht="18.75" x14ac:dyDescent="0.3">
      <c r="A1" s="57" t="s">
        <v>723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38" t="s">
        <v>5</v>
      </c>
      <c r="B2" s="39" t="s">
        <v>6</v>
      </c>
      <c r="C2" s="39" t="s">
        <v>7</v>
      </c>
      <c r="D2" s="39" t="s">
        <v>715</v>
      </c>
      <c r="E2" s="39" t="s">
        <v>8</v>
      </c>
      <c r="F2" s="40" t="s">
        <v>9</v>
      </c>
      <c r="G2" s="40" t="s">
        <v>10</v>
      </c>
      <c r="H2" s="40" t="s">
        <v>11</v>
      </c>
      <c r="I2" s="40" t="s">
        <v>12</v>
      </c>
      <c r="J2" s="41" t="s">
        <v>716</v>
      </c>
    </row>
    <row r="3" spans="1:10" x14ac:dyDescent="0.25">
      <c r="A3" s="42">
        <v>2</v>
      </c>
      <c r="B3" s="43" t="s">
        <v>13</v>
      </c>
      <c r="C3" s="43" t="s">
        <v>20</v>
      </c>
      <c r="D3" s="43" t="s">
        <v>668</v>
      </c>
      <c r="E3" s="43" t="s">
        <v>21</v>
      </c>
      <c r="F3" s="44">
        <v>25350525.640000001</v>
      </c>
      <c r="G3" s="44">
        <v>0</v>
      </c>
      <c r="H3" s="44">
        <v>25350525.640000001</v>
      </c>
      <c r="I3" s="44">
        <v>11801333</v>
      </c>
      <c r="J3" s="45">
        <v>0.46552616571306721</v>
      </c>
    </row>
    <row r="4" spans="1:10" x14ac:dyDescent="0.25">
      <c r="A4" s="42">
        <v>2</v>
      </c>
      <c r="B4" s="43" t="s">
        <v>13</v>
      </c>
      <c r="C4" s="43" t="s">
        <v>46</v>
      </c>
      <c r="D4" s="43" t="s">
        <v>668</v>
      </c>
      <c r="E4" s="43" t="s">
        <v>47</v>
      </c>
      <c r="F4" s="44">
        <v>1620000</v>
      </c>
      <c r="G4" s="44">
        <v>0</v>
      </c>
      <c r="H4" s="44">
        <v>1620000</v>
      </c>
      <c r="I4" s="44">
        <v>0</v>
      </c>
      <c r="J4" s="45">
        <v>0</v>
      </c>
    </row>
    <row r="5" spans="1:10" x14ac:dyDescent="0.25">
      <c r="A5" s="42">
        <v>2</v>
      </c>
      <c r="B5" s="43" t="s">
        <v>13</v>
      </c>
      <c r="C5" s="43" t="s">
        <v>72</v>
      </c>
      <c r="D5" s="43" t="s">
        <v>668</v>
      </c>
      <c r="E5" s="43" t="s">
        <v>73</v>
      </c>
      <c r="F5" s="44">
        <v>3306359.31</v>
      </c>
      <c r="G5" s="44">
        <v>433498</v>
      </c>
      <c r="H5" s="44">
        <v>3739857.31</v>
      </c>
      <c r="I5" s="44">
        <v>1811375</v>
      </c>
      <c r="J5" s="45">
        <v>0.48434334517431094</v>
      </c>
    </row>
    <row r="6" spans="1:10" x14ac:dyDescent="0.25">
      <c r="A6" s="42">
        <v>2</v>
      </c>
      <c r="B6" s="43" t="s">
        <v>13</v>
      </c>
      <c r="C6" s="43" t="s">
        <v>96</v>
      </c>
      <c r="D6" s="43" t="s">
        <v>668</v>
      </c>
      <c r="E6" s="43" t="s">
        <v>97</v>
      </c>
      <c r="F6" s="44">
        <v>13942789.1</v>
      </c>
      <c r="G6" s="44">
        <v>0</v>
      </c>
      <c r="H6" s="44">
        <v>13942789.1</v>
      </c>
      <c r="I6" s="44">
        <v>6490736</v>
      </c>
      <c r="J6" s="45">
        <v>0.46552637018657911</v>
      </c>
    </row>
    <row r="7" spans="1:10" x14ac:dyDescent="0.25">
      <c r="A7" s="42">
        <v>2</v>
      </c>
      <c r="B7" s="43" t="s">
        <v>13</v>
      </c>
      <c r="C7" s="43" t="s">
        <v>120</v>
      </c>
      <c r="D7" s="43" t="s">
        <v>668</v>
      </c>
      <c r="E7" s="43" t="s">
        <v>121</v>
      </c>
      <c r="F7" s="44">
        <v>4244920.68</v>
      </c>
      <c r="G7" s="44">
        <v>0</v>
      </c>
      <c r="H7" s="44">
        <v>4244920.68</v>
      </c>
      <c r="I7" s="44">
        <v>0</v>
      </c>
      <c r="J7" s="45">
        <v>0</v>
      </c>
    </row>
    <row r="8" spans="1:10" x14ac:dyDescent="0.25">
      <c r="A8" s="42">
        <v>2</v>
      </c>
      <c r="B8" s="43" t="s">
        <v>13</v>
      </c>
      <c r="C8" s="43" t="s">
        <v>144</v>
      </c>
      <c r="D8" s="43" t="s">
        <v>668</v>
      </c>
      <c r="E8" s="43" t="s">
        <v>145</v>
      </c>
      <c r="F8" s="44">
        <v>3918508.89</v>
      </c>
      <c r="G8" s="44">
        <v>0</v>
      </c>
      <c r="H8" s="44">
        <v>3918508.89</v>
      </c>
      <c r="I8" s="44">
        <v>3389276</v>
      </c>
      <c r="J8" s="45">
        <v>0.86494023495758865</v>
      </c>
    </row>
    <row r="9" spans="1:10" x14ac:dyDescent="0.25">
      <c r="A9" s="42">
        <v>2</v>
      </c>
      <c r="B9" s="43" t="s">
        <v>13</v>
      </c>
      <c r="C9" s="43" t="s">
        <v>168</v>
      </c>
      <c r="D9" s="43" t="s">
        <v>668</v>
      </c>
      <c r="E9" s="43" t="s">
        <v>169</v>
      </c>
      <c r="F9" s="44">
        <v>2821249.02</v>
      </c>
      <c r="G9" s="44">
        <v>369895</v>
      </c>
      <c r="H9" s="44">
        <v>3191144.02</v>
      </c>
      <c r="I9" s="44">
        <v>1291860</v>
      </c>
      <c r="J9" s="45">
        <v>0.40482660509944646</v>
      </c>
    </row>
    <row r="10" spans="1:10" x14ac:dyDescent="0.25">
      <c r="A10" s="42">
        <v>2</v>
      </c>
      <c r="B10" s="43" t="s">
        <v>13</v>
      </c>
      <c r="C10" s="43" t="s">
        <v>192</v>
      </c>
      <c r="D10" s="43" t="s">
        <v>668</v>
      </c>
      <c r="E10" s="43" t="s">
        <v>193</v>
      </c>
      <c r="F10" s="44">
        <v>7302486.5999999996</v>
      </c>
      <c r="G10" s="44">
        <v>0</v>
      </c>
      <c r="H10" s="44">
        <v>7302486.5999999996</v>
      </c>
      <c r="I10" s="44">
        <v>3551629.58</v>
      </c>
      <c r="J10" s="45">
        <v>0.48635893149054188</v>
      </c>
    </row>
    <row r="11" spans="1:10" x14ac:dyDescent="0.25">
      <c r="A11" s="42">
        <v>2</v>
      </c>
      <c r="B11" s="43" t="s">
        <v>13</v>
      </c>
      <c r="C11" s="43" t="s">
        <v>216</v>
      </c>
      <c r="D11" s="43" t="s">
        <v>668</v>
      </c>
      <c r="E11" s="43" t="s">
        <v>217</v>
      </c>
      <c r="F11" s="44">
        <v>254797.16</v>
      </c>
      <c r="G11" s="44">
        <v>0</v>
      </c>
      <c r="H11" s="44">
        <v>254797.16</v>
      </c>
      <c r="I11" s="44">
        <v>123922.88</v>
      </c>
      <c r="J11" s="45">
        <v>0.48635895313746824</v>
      </c>
    </row>
    <row r="12" spans="1:10" x14ac:dyDescent="0.25">
      <c r="A12" s="42">
        <v>2</v>
      </c>
      <c r="B12" s="43" t="s">
        <v>13</v>
      </c>
      <c r="C12" s="43" t="s">
        <v>240</v>
      </c>
      <c r="D12" s="43" t="s">
        <v>668</v>
      </c>
      <c r="E12" s="43" t="s">
        <v>241</v>
      </c>
      <c r="F12" s="44">
        <v>764391.48</v>
      </c>
      <c r="G12" s="44">
        <v>0</v>
      </c>
      <c r="H12" s="44">
        <v>764391.48</v>
      </c>
      <c r="I12" s="44">
        <v>371768.62</v>
      </c>
      <c r="J12" s="45">
        <v>0.48635892697286476</v>
      </c>
    </row>
    <row r="13" spans="1:10" x14ac:dyDescent="0.25">
      <c r="A13" s="42">
        <v>2</v>
      </c>
      <c r="B13" s="43" t="s">
        <v>13</v>
      </c>
      <c r="C13" s="43" t="s">
        <v>264</v>
      </c>
      <c r="D13" s="43" t="s">
        <v>668</v>
      </c>
      <c r="E13" s="43" t="s">
        <v>265</v>
      </c>
      <c r="F13" s="44">
        <v>2547971.6</v>
      </c>
      <c r="G13" s="44">
        <v>0</v>
      </c>
      <c r="H13" s="44">
        <v>2547971.6</v>
      </c>
      <c r="I13" s="44">
        <v>1239228.76</v>
      </c>
      <c r="J13" s="45">
        <v>0.48635893743870612</v>
      </c>
    </row>
    <row r="14" spans="1:10" x14ac:dyDescent="0.25">
      <c r="A14" s="42">
        <v>2</v>
      </c>
      <c r="B14" s="43" t="s">
        <v>13</v>
      </c>
      <c r="C14" s="43" t="s">
        <v>288</v>
      </c>
      <c r="D14" s="43" t="s">
        <v>668</v>
      </c>
      <c r="E14" s="43" t="s">
        <v>289</v>
      </c>
      <c r="F14" s="44">
        <v>127398.58</v>
      </c>
      <c r="G14" s="44">
        <v>0</v>
      </c>
      <c r="H14" s="44">
        <v>127398.58</v>
      </c>
      <c r="I14" s="44">
        <v>61961.440000000002</v>
      </c>
      <c r="J14" s="45">
        <v>0.48635895313746824</v>
      </c>
    </row>
    <row r="15" spans="1:10" x14ac:dyDescent="0.25">
      <c r="A15" s="42">
        <v>2</v>
      </c>
      <c r="B15" s="43" t="s">
        <v>13</v>
      </c>
      <c r="C15" s="43" t="s">
        <v>312</v>
      </c>
      <c r="D15" s="43" t="s">
        <v>668</v>
      </c>
      <c r="E15" s="43" t="s">
        <v>313</v>
      </c>
      <c r="F15" s="44">
        <v>127398.58</v>
      </c>
      <c r="G15" s="44">
        <v>0</v>
      </c>
      <c r="H15" s="44">
        <v>127398.58</v>
      </c>
      <c r="I15" s="44">
        <v>61961.440000000002</v>
      </c>
      <c r="J15" s="45">
        <v>0.48635895313746824</v>
      </c>
    </row>
    <row r="16" spans="1:10" x14ac:dyDescent="0.25">
      <c r="A16" s="42">
        <v>2</v>
      </c>
      <c r="B16" s="43" t="s">
        <v>13</v>
      </c>
      <c r="C16" s="43" t="s">
        <v>336</v>
      </c>
      <c r="D16" s="43" t="s">
        <v>668</v>
      </c>
      <c r="E16" s="43" t="s">
        <v>337</v>
      </c>
      <c r="F16" s="44">
        <v>764391.48</v>
      </c>
      <c r="G16" s="44">
        <v>0</v>
      </c>
      <c r="H16" s="44">
        <v>764391.48</v>
      </c>
      <c r="I16" s="44">
        <v>371768.62</v>
      </c>
      <c r="J16" s="45">
        <v>0.48635892697286476</v>
      </c>
    </row>
    <row r="17" spans="1:11" x14ac:dyDescent="0.25">
      <c r="A17" s="42">
        <v>2</v>
      </c>
      <c r="B17" s="43" t="s">
        <v>13</v>
      </c>
      <c r="C17" s="43" t="s">
        <v>360</v>
      </c>
      <c r="D17" s="43" t="s">
        <v>668</v>
      </c>
      <c r="E17" s="43" t="s">
        <v>361</v>
      </c>
      <c r="F17" s="44">
        <v>1528782.96</v>
      </c>
      <c r="G17" s="44">
        <v>0</v>
      </c>
      <c r="H17" s="44">
        <v>1528782.96</v>
      </c>
      <c r="I17" s="44">
        <v>743537.26</v>
      </c>
      <c r="J17" s="45">
        <v>0.4863589400551665</v>
      </c>
    </row>
    <row r="18" spans="1:11" x14ac:dyDescent="0.25">
      <c r="A18" s="42">
        <v>2</v>
      </c>
      <c r="B18" s="43" t="s">
        <v>13</v>
      </c>
      <c r="C18" s="43" t="s">
        <v>384</v>
      </c>
      <c r="D18" s="43" t="s">
        <v>668</v>
      </c>
      <c r="E18" s="43" t="s">
        <v>385</v>
      </c>
      <c r="F18" s="44">
        <v>3225732.04</v>
      </c>
      <c r="G18" s="44">
        <v>0</v>
      </c>
      <c r="H18" s="44">
        <v>3225732.04</v>
      </c>
      <c r="I18" s="44">
        <v>1115199.26</v>
      </c>
      <c r="J18" s="45">
        <v>0.34571974552480189</v>
      </c>
      <c r="K18" s="50">
        <f>SUM(I3:I18)</f>
        <v>32425557.860000007</v>
      </c>
    </row>
    <row r="19" spans="1:11" x14ac:dyDescent="0.25">
      <c r="A19" s="42">
        <v>2</v>
      </c>
      <c r="B19" s="43" t="s">
        <v>13</v>
      </c>
      <c r="C19" s="43" t="s">
        <v>536</v>
      </c>
      <c r="D19" s="43" t="s">
        <v>668</v>
      </c>
      <c r="E19" s="43" t="s">
        <v>537</v>
      </c>
      <c r="F19" s="44">
        <v>0</v>
      </c>
      <c r="G19" s="44">
        <v>9000000</v>
      </c>
      <c r="H19" s="44">
        <v>9000000</v>
      </c>
      <c r="I19" s="44">
        <v>0</v>
      </c>
      <c r="J19" s="45">
        <v>0</v>
      </c>
    </row>
    <row r="20" spans="1:11" x14ac:dyDescent="0.25">
      <c r="A20" s="42"/>
      <c r="B20" s="43" t="s">
        <v>660</v>
      </c>
      <c r="C20" s="43" t="s">
        <v>660</v>
      </c>
      <c r="D20" s="43"/>
      <c r="E20" s="43" t="s">
        <v>660</v>
      </c>
      <c r="F20" s="44" t="s">
        <v>662</v>
      </c>
      <c r="G20" s="44" t="s">
        <v>662</v>
      </c>
      <c r="H20" s="44" t="s">
        <v>662</v>
      </c>
      <c r="I20" s="44" t="s">
        <v>662</v>
      </c>
      <c r="J20" s="45" t="s">
        <v>682</v>
      </c>
    </row>
    <row r="21" spans="1:11" x14ac:dyDescent="0.25">
      <c r="A21" s="42"/>
      <c r="B21" s="43" t="s">
        <v>660</v>
      </c>
      <c r="C21" s="43" t="s">
        <v>660</v>
      </c>
      <c r="D21" s="43"/>
      <c r="E21" s="46" t="s">
        <v>717</v>
      </c>
      <c r="F21" s="48">
        <f>SUM(F3:F20)</f>
        <v>71847703.11999999</v>
      </c>
      <c r="G21" s="48">
        <f>SUM(G3:G20)</f>
        <v>9803393</v>
      </c>
      <c r="H21" s="48">
        <f>SUM(H3:H20)</f>
        <v>81651096.120000005</v>
      </c>
      <c r="I21" s="48">
        <f>SUM(I3:I20)</f>
        <v>32425557.860000007</v>
      </c>
      <c r="J21" s="47">
        <f>I21/H21</f>
        <v>0.39712336270838544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ORIGINAL</vt:lpstr>
      <vt:lpstr>Con porcentajes</vt:lpstr>
      <vt:lpstr>subtotales</vt:lpstr>
      <vt:lpstr>Porcentaje por Partida</vt:lpstr>
      <vt:lpstr>Ejecuc. x programa resumen</vt:lpstr>
      <vt:lpstr>DE</vt:lpstr>
      <vt:lpstr>Comunicación</vt:lpstr>
      <vt:lpstr>AJ</vt:lpstr>
      <vt:lpstr>UPI</vt:lpstr>
      <vt:lpstr>UA</vt:lpstr>
      <vt:lpstr>Archivo</vt:lpstr>
      <vt:lpstr>UTIC</vt:lpstr>
      <vt:lpstr>AI</vt:lpstr>
      <vt:lpstr>Contraloria</vt:lpstr>
      <vt:lpstr>CSN</vt:lpstr>
      <vt:lpstr>USN</vt:lpstr>
      <vt:lpstr>UFN</vt:lpstr>
      <vt:lpstr>ULN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Calvo</dc:creator>
  <cp:lastModifiedBy>Douglas Calvo</cp:lastModifiedBy>
  <dcterms:created xsi:type="dcterms:W3CDTF">2018-07-05T23:31:33Z</dcterms:created>
  <dcterms:modified xsi:type="dcterms:W3CDTF">2018-07-30T20:49:20Z</dcterms:modified>
</cp:coreProperties>
</file>